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si\OneDrive\Documentos\UNIPOLI\CUATRI 3\ESTRUCTURAS ISOSTÁTICAS\"/>
    </mc:Choice>
  </mc:AlternateContent>
  <xr:revisionPtr revIDLastSave="0" documentId="13_ncr:1_{4FFBCC87-F25E-40E6-9B3B-3DA1B93A6225}" xr6:coauthVersionLast="45" xr6:coauthVersionMax="45" xr10:uidLastSave="{00000000-0000-0000-0000-000000000000}"/>
  <bookViews>
    <workbookView xWindow="-120" yWindow="-120" windowWidth="25440" windowHeight="15990" xr2:uid="{FA062370-E60A-4EF1-99E4-C0FCED8A82A9}"/>
  </bookViews>
  <sheets>
    <sheet name="Hoja1" sheetId="1" r:id="rId1"/>
  </sheets>
  <definedNames>
    <definedName name="_Hlk24290080" localSheetId="0">Hoja1!$A$1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7" i="1" l="1"/>
  <c r="M197" i="1" s="1"/>
  <c r="J196" i="1"/>
  <c r="M196" i="1" s="1"/>
  <c r="J195" i="1"/>
  <c r="M195" i="1" s="1"/>
  <c r="J194" i="1"/>
  <c r="M194" i="1" s="1"/>
  <c r="J193" i="1"/>
  <c r="M193" i="1" s="1"/>
  <c r="J192" i="1"/>
  <c r="M192" i="1"/>
  <c r="J159" i="1"/>
  <c r="J158" i="1"/>
  <c r="M158" i="1" s="1"/>
  <c r="J157" i="1"/>
  <c r="J156" i="1"/>
  <c r="J155" i="1"/>
  <c r="M155" i="1" s="1"/>
  <c r="J154" i="1"/>
  <c r="M154" i="1" s="1"/>
  <c r="J153" i="1"/>
  <c r="M153" i="1" s="1"/>
  <c r="M156" i="1"/>
  <c r="M157" i="1"/>
  <c r="M159" i="1"/>
  <c r="J152" i="1"/>
  <c r="M152" i="1" s="1"/>
  <c r="J151" i="1"/>
  <c r="J150" i="1"/>
  <c r="M150" i="1" s="1"/>
  <c r="J149" i="1"/>
  <c r="J148" i="1"/>
  <c r="J147" i="1"/>
  <c r="M147" i="1" s="1"/>
  <c r="M148" i="1"/>
  <c r="M149" i="1"/>
  <c r="M151" i="1"/>
  <c r="M146" i="1"/>
  <c r="J146" i="1"/>
  <c r="J145" i="1"/>
  <c r="M145" i="1" s="1"/>
  <c r="M144" i="1"/>
  <c r="J144" i="1"/>
  <c r="K108" i="1"/>
  <c r="K113" i="1" s="1"/>
  <c r="K104" i="1"/>
  <c r="L104" i="1" s="1"/>
  <c r="K103" i="1"/>
  <c r="L103" i="1" s="1"/>
  <c r="K98" i="1"/>
  <c r="K99" i="1"/>
  <c r="L99" i="1" s="1"/>
  <c r="K69" i="1"/>
  <c r="L69" i="1"/>
  <c r="K68" i="1"/>
  <c r="L68" i="1" s="1"/>
  <c r="L108" i="1" l="1"/>
  <c r="L113" i="1"/>
  <c r="K114" i="1"/>
  <c r="L114" i="1" s="1"/>
  <c r="K109" i="1"/>
  <c r="L109" i="1" s="1"/>
  <c r="L98" i="1"/>
  <c r="F108" i="1"/>
  <c r="F111" i="1" s="1"/>
  <c r="F62" i="1"/>
  <c r="F65" i="1" s="1"/>
  <c r="E201" i="1" l="1"/>
  <c r="E199" i="1"/>
  <c r="E197" i="1"/>
  <c r="E194" i="1"/>
  <c r="E154" i="1"/>
  <c r="E204" i="1" l="1"/>
  <c r="E207" i="1" s="1"/>
  <c r="K52" i="1" s="1"/>
  <c r="B152" i="1"/>
  <c r="A180" i="1"/>
  <c r="A224" i="1" s="1"/>
  <c r="E153" i="1"/>
  <c r="E152" i="1"/>
  <c r="E151" i="1"/>
  <c r="E149" i="1"/>
  <c r="E148" i="1"/>
  <c r="E146" i="1"/>
  <c r="E156" i="1" s="1"/>
  <c r="E159" i="1" s="1"/>
  <c r="F99" i="1"/>
  <c r="F102" i="1" s="1"/>
  <c r="F52" i="1"/>
  <c r="F55" i="1" s="1"/>
  <c r="K56" i="1" l="1"/>
  <c r="L52" i="1"/>
  <c r="L56" i="1" l="1"/>
  <c r="K60" i="1"/>
  <c r="K64" i="1" l="1"/>
  <c r="L64" i="1" s="1"/>
  <c r="L60" i="1"/>
</calcChain>
</file>

<file path=xl/sharedStrings.xml><?xml version="1.0" encoding="utf-8"?>
<sst xmlns="http://schemas.openxmlformats.org/spreadsheetml/2006/main" count="210" uniqueCount="118">
  <si>
    <t>MATERIAL</t>
  </si>
  <si>
    <t>ESPESOR (M)</t>
  </si>
  <si>
    <t>LADO A</t>
  </si>
  <si>
    <t>LADO B</t>
  </si>
  <si>
    <t>ANÁLISIS DE CARGAS DE COLUMNA</t>
  </si>
  <si>
    <t>CONCRETO ARMADO</t>
  </si>
  <si>
    <t>https://ingemecanica.com/tutoriales/pesos.html#inicio</t>
  </si>
  <si>
    <t>*ENLACES PARA PESOS ESPECÍFICOS Y CARGAS VIVAS.</t>
  </si>
  <si>
    <t>g=</t>
  </si>
  <si>
    <t>ANÁLISIS DE CARGAS DE TRABE</t>
  </si>
  <si>
    <t>TEZONTLE</t>
  </si>
  <si>
    <t>CEMENTO-ARENA</t>
  </si>
  <si>
    <t>IMPERMEABILIZANTE</t>
  </si>
  <si>
    <t>https://www.studocu.com/es-mx/document/universidad-nacional-autonoma-de-mexico/estructuras/apuntes/70312438-pesos-de-materiales-y-cargas/3313677/view</t>
  </si>
  <si>
    <t xml:space="preserve">p= </t>
  </si>
  <si>
    <t>Reglamento de Construcciones para el Municipio de Durango.pdf</t>
  </si>
  <si>
    <t>http://cgservicios.df.gob.mx/prontuario/vigente/740.pdf</t>
  </si>
  <si>
    <t>https://ingemecanica.com/tutoriales/pesos.html#otros</t>
  </si>
  <si>
    <t>LADRILLO 20X20X2.5CM</t>
  </si>
  <si>
    <t>q=</t>
  </si>
  <si>
    <t>INGENIERÍA CIVIL 3° B
ESTRUCTURAS ISOSTÁTICAS
UNIDAD I
TAREA 3
ANÁLISIS DE CARGAS
ALUMNO:
GONZALEZ FLORES JASSIEL EDUARDO
ASESOR: ARQ. MARTHA ISABEL ARREOLA RANGEL
FECHA DE ENTREGA: MAYO 27 DE 2020</t>
  </si>
  <si>
    <t>ANALISIS DE  CARGAS DE LOSA AZOTEA</t>
  </si>
  <si>
    <t>-</t>
  </si>
  <si>
    <t>BOVEDILLA</t>
  </si>
  <si>
    <t>CONCRETO</t>
  </si>
  <si>
    <t>PEGAPISO</t>
  </si>
  <si>
    <t>VITROPISO</t>
  </si>
  <si>
    <t>VIGUETA PRETENSADA</t>
  </si>
  <si>
    <t>PASTA TEXTURIZADA</t>
  </si>
  <si>
    <t>MALLA ELECTROSOLDADA</t>
  </si>
  <si>
    <t>PLAFON DE TIROL</t>
  </si>
  <si>
    <t>https://www.metalicosmedellin.com.mx/attachments/File/Materiales/MallasSicartsa.pdf</t>
  </si>
  <si>
    <t>ANALISIS DE  CARGAS DE LOSA ENTREPISO</t>
  </si>
  <si>
    <t>http://www.premex.com.mx/viguetas-pretensadas.html</t>
  </si>
  <si>
    <t>http://www.premex.com.mx/bovedillas-de-poliestireno.html</t>
  </si>
  <si>
    <t>ÁREAS TRIBUTARIAS DE LOSA ENTREPISO</t>
  </si>
  <si>
    <t>AT*q</t>
  </si>
  <si>
    <t>ÁREA</t>
  </si>
  <si>
    <t>q</t>
  </si>
  <si>
    <t>A1 Y A2</t>
  </si>
  <si>
    <t>TABLERO DE ÁREA II</t>
  </si>
  <si>
    <t>TABLERO DE ÁREA I</t>
  </si>
  <si>
    <t>PESO ESP. (KG/M³)*</t>
  </si>
  <si>
    <t>CARGA (KG/M²)</t>
  </si>
  <si>
    <t>M²</t>
  </si>
  <si>
    <t>A3 Y A4</t>
  </si>
  <si>
    <t>KG</t>
  </si>
  <si>
    <t>TABLERO DE ÁREA III</t>
  </si>
  <si>
    <t>A5 Y A6</t>
  </si>
  <si>
    <t>TABLERO DE ÁREA IV</t>
  </si>
  <si>
    <t>A7 Y A8</t>
  </si>
  <si>
    <t>TABLERO DE ÁREA V</t>
  </si>
  <si>
    <t>A25 Y A26</t>
  </si>
  <si>
    <t>A27 Y A28</t>
  </si>
  <si>
    <t>TABLERO DE ÁREA VI</t>
  </si>
  <si>
    <t>A9 Y A11</t>
  </si>
  <si>
    <t>TABLERO DE ÁREA VII</t>
  </si>
  <si>
    <t>A13 Y A15</t>
  </si>
  <si>
    <t>A14 Y A16</t>
  </si>
  <si>
    <t>TABLERO DE ÁREA VIII</t>
  </si>
  <si>
    <t>TABLERO DE ÁREA IX</t>
  </si>
  <si>
    <t>A17 Y A19</t>
  </si>
  <si>
    <t>A18 Y A20</t>
  </si>
  <si>
    <t>A21 Y A23</t>
  </si>
  <si>
    <t>A22 Y A24</t>
  </si>
  <si>
    <t>ÁREAS TRIBUTARIAS DE LOSA AZOTEA</t>
  </si>
  <si>
    <t>TRABE</t>
  </si>
  <si>
    <t>ÁREAS QUE ACTUAN</t>
  </si>
  <si>
    <t>KG/ML</t>
  </si>
  <si>
    <t>T-1</t>
  </si>
  <si>
    <t>A1</t>
  </si>
  <si>
    <t>LONGITUD DE TRABE (M)</t>
  </si>
  <si>
    <t>T-2</t>
  </si>
  <si>
    <t>A2</t>
  </si>
  <si>
    <t>T-3</t>
  </si>
  <si>
    <t>A3+A6+A7</t>
  </si>
  <si>
    <t>PESO DE LAS ÁREAS (KG)</t>
  </si>
  <si>
    <t>T-4</t>
  </si>
  <si>
    <t>T-5</t>
  </si>
  <si>
    <t>T-6</t>
  </si>
  <si>
    <t>T-7</t>
  </si>
  <si>
    <t>T-8</t>
  </si>
  <si>
    <t>T-9</t>
  </si>
  <si>
    <t>T-10</t>
  </si>
  <si>
    <t>T-11</t>
  </si>
  <si>
    <t>A4</t>
  </si>
  <si>
    <t>A8</t>
  </si>
  <si>
    <t>A25</t>
  </si>
  <si>
    <t>A26</t>
  </si>
  <si>
    <t>A27</t>
  </si>
  <si>
    <t>A28</t>
  </si>
  <si>
    <t>T-12</t>
  </si>
  <si>
    <t>T-13</t>
  </si>
  <si>
    <t>T-14</t>
  </si>
  <si>
    <t>T-15</t>
  </si>
  <si>
    <t>T-16</t>
  </si>
  <si>
    <t>A10</t>
  </si>
  <si>
    <t>A10 Y A12</t>
  </si>
  <si>
    <t>A11+A13</t>
  </si>
  <si>
    <t>A15</t>
  </si>
  <si>
    <t>A12+A16+A18</t>
  </si>
  <si>
    <t>A20+A22</t>
  </si>
  <si>
    <t>A23</t>
  </si>
  <si>
    <t>A24</t>
  </si>
  <si>
    <t>MC-1</t>
  </si>
  <si>
    <t>MC-2</t>
  </si>
  <si>
    <t>MC-3</t>
  </si>
  <si>
    <t>MC-4</t>
  </si>
  <si>
    <t>MC-5</t>
  </si>
  <si>
    <t>MC-6</t>
  </si>
  <si>
    <t>A5</t>
  </si>
  <si>
    <t>A9</t>
  </si>
  <si>
    <t>A14</t>
  </si>
  <si>
    <t>A17</t>
  </si>
  <si>
    <t>A19</t>
  </si>
  <si>
    <t>A21</t>
  </si>
  <si>
    <t>CÁLCULO DE CARGA POR METRO EN TRABE</t>
  </si>
  <si>
    <t>CÁLCULO DE CARGA POR METRO EN MURO DE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</si>
</sst>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/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12" borderId="1" xfId="0" applyFont="1" applyFill="1" applyBorder="1" applyAlignment="1">
      <alignment horizontal="right" vertical="center"/>
    </xf>
    <xf numFmtId="0" fontId="6" fillId="1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2" fontId="6" fillId="11" borderId="1" xfId="0" applyNumberFormat="1" applyFont="1" applyFill="1" applyBorder="1" applyAlignment="1">
      <alignment horizontal="center" vertical="center"/>
    </xf>
    <xf numFmtId="2" fontId="6" fillId="11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14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 wrapText="1"/>
    </xf>
    <xf numFmtId="2" fontId="6" fillId="16" borderId="1" xfId="0" applyNumberFormat="1" applyFont="1" applyFill="1" applyBorder="1" applyAlignment="1">
      <alignment horizontal="center" vertical="center"/>
    </xf>
    <xf numFmtId="164" fontId="6" fillId="16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987704</xdr:colOff>
      <xdr:row>111</xdr:row>
      <xdr:rowOff>176831</xdr:rowOff>
    </xdr:from>
    <xdr:to>
      <xdr:col>3</xdr:col>
      <xdr:colOff>671308</xdr:colOff>
      <xdr:row>129</xdr:row>
      <xdr:rowOff>129206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8C871B-1FAD-4CAF-BFFA-E3D6BFB23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23112" y="21800444"/>
          <a:ext cx="3381375" cy="2706757"/>
        </a:xfrm>
        <a:prstGeom prst="rect">
          <a:avLst/>
        </a:prstGeom>
      </xdr:spPr>
    </xdr:pic>
    <xdr:clientData/>
  </xdr:twoCellAnchor>
  <xdr:twoCellAnchor editAs="oneCell">
    <xdr:from>
      <xdr:col>0</xdr:col>
      <xdr:colOff>400655</xdr:colOff>
      <xdr:row>160</xdr:row>
      <xdr:rowOff>66674</xdr:rowOff>
    </xdr:from>
    <xdr:to>
      <xdr:col>5</xdr:col>
      <xdr:colOff>271524</xdr:colOff>
      <xdr:row>168</xdr:row>
      <xdr:rowOff>171449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FF86328-790F-43AC-A58B-30890107A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02" b="29296"/>
        <a:stretch/>
      </xdr:blipFill>
      <xdr:spPr>
        <a:xfrm>
          <a:off x="400655" y="30546674"/>
          <a:ext cx="5206939" cy="16287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76201</xdr:rowOff>
    </xdr:from>
    <xdr:to>
      <xdr:col>5</xdr:col>
      <xdr:colOff>720587</xdr:colOff>
      <xdr:row>2</xdr:row>
      <xdr:rowOff>122846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848098C-F98B-42F2-AC2C-474D1C4B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1"/>
          <a:ext cx="5507935" cy="435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udocu.com/es-mx/document/universidad-nacional-autonoma-de-mexico/estructuras/apuntes/70312438-pesos-de-materiales-y-cargas/3313677/view" TargetMode="External"/><Relationship Id="rId13" Type="http://schemas.openxmlformats.org/officeDocument/2006/relationships/hyperlink" Target="http://www.premex.com.mx/bovedillas-de-poliestireno.html" TargetMode="External"/><Relationship Id="rId3" Type="http://schemas.openxmlformats.org/officeDocument/2006/relationships/hyperlink" Target="https://www.studocu.com/es-mx/document/universidad-nacional-autonoma-de-mexico/estructuras/apuntes/70312438-pesos-de-materiales-y-cargas/3313677/view" TargetMode="External"/><Relationship Id="rId7" Type="http://schemas.openxmlformats.org/officeDocument/2006/relationships/hyperlink" Target="https://www.metalicosmedellin.com.mx/attachments/File/Materiales/MallasSicartsa.pdf" TargetMode="External"/><Relationship Id="rId12" Type="http://schemas.openxmlformats.org/officeDocument/2006/relationships/hyperlink" Target="http://www.premex.com.mx/viguetas-pretensadas.html" TargetMode="External"/><Relationship Id="rId2" Type="http://schemas.openxmlformats.org/officeDocument/2006/relationships/hyperlink" Target="https://ingemecanica.com/tutoriales/pesos.html" TargetMode="External"/><Relationship Id="rId1" Type="http://schemas.openxmlformats.org/officeDocument/2006/relationships/hyperlink" Target="https://ingemecanica.com/tutoriales/pesos.html" TargetMode="External"/><Relationship Id="rId6" Type="http://schemas.openxmlformats.org/officeDocument/2006/relationships/hyperlink" Target="https://www.studocu.com/es-mx/document/universidad-nacional-autonoma-de-mexico/estructuras/apuntes/70312438-pesos-de-materiales-y-cargas/3313677/view" TargetMode="External"/><Relationship Id="rId11" Type="http://schemas.openxmlformats.org/officeDocument/2006/relationships/hyperlink" Target="https://www.studocu.com/es-mx/document/universidad-nacional-autonoma-de-mexico/estructuras/apuntes/70312438-pesos-de-materiales-y-cargas/3313677/view" TargetMode="External"/><Relationship Id="rId5" Type="http://schemas.openxmlformats.org/officeDocument/2006/relationships/hyperlink" Target="https://ingemecanica.com/tutoriales/pesos.html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ingemecanica.com/tutoriales/pesos.html" TargetMode="External"/><Relationship Id="rId4" Type="http://schemas.openxmlformats.org/officeDocument/2006/relationships/hyperlink" Target="http://cgservicios.df.gob.mx/prontuario/vigente/740.pdf" TargetMode="External"/><Relationship Id="rId9" Type="http://schemas.openxmlformats.org/officeDocument/2006/relationships/hyperlink" Target="http://cgservicios.df.gob.mx/prontuario/vigente/740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B7D3-F0DC-46A8-80CB-2E6E898E6B89}">
  <dimension ref="A1:S234"/>
  <sheetViews>
    <sheetView tabSelected="1" topLeftCell="A107" zoomScale="115" zoomScaleNormal="115" workbookViewId="0">
      <selection activeCell="A136" sqref="A136:G136"/>
    </sheetView>
  </sheetViews>
  <sheetFormatPr baseColWidth="10" defaultRowHeight="15" x14ac:dyDescent="0.25"/>
  <cols>
    <col min="1" max="1" width="5.5703125" customWidth="1"/>
    <col min="2" max="2" width="29.42578125" bestFit="1" customWidth="1"/>
    <col min="3" max="3" width="15.85546875" customWidth="1"/>
    <col min="5" max="5" width="17.28515625" customWidth="1"/>
    <col min="6" max="6" width="8.5703125" customWidth="1"/>
    <col min="7" max="7" width="6.5703125" customWidth="1"/>
    <col min="8" max="8" width="8.85546875" customWidth="1"/>
    <col min="9" max="9" width="22.28515625" bestFit="1" customWidth="1"/>
    <col min="10" max="10" width="18.5703125" bestFit="1" customWidth="1"/>
    <col min="11" max="11" width="12.28515625" bestFit="1" customWidth="1"/>
    <col min="12" max="12" width="10.7109375" customWidth="1"/>
    <col min="13" max="13" width="9" customWidth="1"/>
  </cols>
  <sheetData>
    <row r="1" spans="1:19" ht="15.75" x14ac:dyDescent="0.25">
      <c r="A1" s="3"/>
    </row>
    <row r="3" spans="1:19" x14ac:dyDescent="0.25">
      <c r="P3" s="1"/>
      <c r="Q3" s="1"/>
      <c r="R3" s="1"/>
      <c r="S3" s="1"/>
    </row>
    <row r="4" spans="1:19" ht="15.75" customHeight="1" x14ac:dyDescent="0.25">
      <c r="A4" s="5"/>
      <c r="B4" s="5"/>
      <c r="C4" s="5"/>
      <c r="D4" s="5"/>
      <c r="E4" s="5"/>
      <c r="F4" s="5"/>
      <c r="G4" s="5"/>
      <c r="P4" s="1"/>
      <c r="Q4" s="1"/>
      <c r="R4" s="1"/>
      <c r="S4" s="2"/>
    </row>
    <row r="5" spans="1:19" ht="15.75" customHeight="1" x14ac:dyDescent="0.25">
      <c r="A5" s="4" t="s">
        <v>20</v>
      </c>
      <c r="B5" s="4"/>
      <c r="C5" s="4"/>
      <c r="D5" s="4"/>
      <c r="E5" s="4"/>
      <c r="F5" s="4"/>
      <c r="G5" s="4"/>
      <c r="P5" s="1"/>
      <c r="Q5" s="1"/>
      <c r="R5" s="1"/>
      <c r="S5" s="2"/>
    </row>
    <row r="6" spans="1:19" ht="15.75" customHeight="1" x14ac:dyDescent="0.25">
      <c r="A6" s="4"/>
      <c r="B6" s="4"/>
      <c r="C6" s="4"/>
      <c r="D6" s="4"/>
      <c r="E6" s="4"/>
      <c r="F6" s="4"/>
      <c r="G6" s="4"/>
      <c r="P6" s="2"/>
      <c r="Q6" s="2"/>
      <c r="R6" s="2"/>
      <c r="S6" s="2"/>
    </row>
    <row r="7" spans="1:19" ht="15.75" customHeight="1" x14ac:dyDescent="0.25">
      <c r="A7" s="4"/>
      <c r="B7" s="4"/>
      <c r="C7" s="4"/>
      <c r="D7" s="4"/>
      <c r="E7" s="4"/>
      <c r="F7" s="4"/>
      <c r="G7" s="4"/>
    </row>
    <row r="8" spans="1:19" ht="15.75" customHeight="1" x14ac:dyDescent="0.25">
      <c r="A8" s="4"/>
      <c r="B8" s="4"/>
      <c r="C8" s="4"/>
      <c r="D8" s="4"/>
      <c r="E8" s="4"/>
      <c r="F8" s="4"/>
      <c r="G8" s="4"/>
    </row>
    <row r="9" spans="1:19" ht="15.75" customHeight="1" x14ac:dyDescent="0.25">
      <c r="A9" s="4"/>
      <c r="B9" s="4"/>
      <c r="C9" s="4"/>
      <c r="D9" s="4"/>
      <c r="E9" s="4"/>
      <c r="F9" s="4"/>
      <c r="G9" s="4"/>
    </row>
    <row r="10" spans="1:19" ht="15.75" customHeight="1" x14ac:dyDescent="0.25">
      <c r="A10" s="4"/>
      <c r="B10" s="4"/>
      <c r="C10" s="4"/>
      <c r="D10" s="4"/>
      <c r="E10" s="4"/>
      <c r="F10" s="4"/>
      <c r="G10" s="4"/>
    </row>
    <row r="11" spans="1:19" ht="15" customHeight="1" x14ac:dyDescent="0.25">
      <c r="A11" s="4"/>
      <c r="B11" s="4"/>
      <c r="C11" s="4"/>
      <c r="D11" s="4"/>
      <c r="E11" s="4"/>
      <c r="F11" s="4"/>
      <c r="G11" s="4"/>
    </row>
    <row r="12" spans="1:19" ht="15.75" customHeight="1" x14ac:dyDescent="0.25">
      <c r="A12" s="4"/>
      <c r="B12" s="4"/>
      <c r="C12" s="4"/>
      <c r="D12" s="4"/>
      <c r="E12" s="4"/>
      <c r="F12" s="4"/>
      <c r="G12" s="4"/>
    </row>
    <row r="13" spans="1:19" ht="15" customHeight="1" x14ac:dyDescent="0.25">
      <c r="A13" s="4"/>
      <c r="B13" s="4"/>
      <c r="C13" s="4"/>
      <c r="D13" s="4"/>
      <c r="E13" s="4"/>
      <c r="F13" s="4"/>
      <c r="G13" s="4"/>
    </row>
    <row r="14" spans="1:19" ht="15" customHeight="1" x14ac:dyDescent="0.25">
      <c r="A14" s="4"/>
      <c r="B14" s="4"/>
      <c r="C14" s="4"/>
      <c r="D14" s="4"/>
      <c r="E14" s="4"/>
      <c r="F14" s="4"/>
      <c r="G14" s="4"/>
    </row>
    <row r="15" spans="1:19" ht="15.75" customHeight="1" x14ac:dyDescent="0.25">
      <c r="A15" s="4"/>
      <c r="B15" s="4"/>
      <c r="C15" s="4"/>
      <c r="D15" s="4"/>
      <c r="E15" s="4"/>
      <c r="F15" s="4"/>
      <c r="G15" s="4"/>
    </row>
    <row r="16" spans="1:19" ht="15.75" customHeight="1" x14ac:dyDescent="0.25">
      <c r="A16" s="4"/>
      <c r="B16" s="4"/>
      <c r="C16" s="4"/>
      <c r="D16" s="4"/>
      <c r="E16" s="4"/>
      <c r="F16" s="4"/>
      <c r="G16" s="4"/>
    </row>
    <row r="17" spans="1:7" ht="15" customHeight="1" x14ac:dyDescent="0.25">
      <c r="A17" s="4"/>
      <c r="B17" s="4"/>
      <c r="C17" s="4"/>
      <c r="D17" s="4"/>
      <c r="E17" s="4"/>
      <c r="F17" s="4"/>
      <c r="G17" s="4"/>
    </row>
    <row r="18" spans="1:7" ht="15" customHeight="1" x14ac:dyDescent="0.25">
      <c r="A18" s="4"/>
      <c r="B18" s="4"/>
      <c r="C18" s="4"/>
      <c r="D18" s="4"/>
      <c r="E18" s="4"/>
      <c r="F18" s="4"/>
      <c r="G18" s="4"/>
    </row>
    <row r="19" spans="1:7" ht="15.75" customHeight="1" x14ac:dyDescent="0.25">
      <c r="A19" s="4"/>
      <c r="B19" s="4"/>
      <c r="C19" s="4"/>
      <c r="D19" s="4"/>
      <c r="E19" s="4"/>
      <c r="F19" s="4"/>
      <c r="G19" s="4"/>
    </row>
    <row r="20" spans="1:7" ht="15.75" customHeight="1" x14ac:dyDescent="0.25">
      <c r="A20" s="4"/>
      <c r="B20" s="4"/>
      <c r="C20" s="4"/>
      <c r="D20" s="4"/>
      <c r="E20" s="4"/>
      <c r="F20" s="4"/>
      <c r="G20" s="4"/>
    </row>
    <row r="21" spans="1:7" ht="15.75" customHeight="1" x14ac:dyDescent="0.25">
      <c r="A21" s="4"/>
      <c r="B21" s="4"/>
      <c r="C21" s="4"/>
      <c r="D21" s="4"/>
      <c r="E21" s="4"/>
      <c r="F21" s="4"/>
      <c r="G21" s="4"/>
    </row>
    <row r="22" spans="1:7" ht="15" customHeight="1" x14ac:dyDescent="0.25">
      <c r="A22" s="4"/>
      <c r="B22" s="4"/>
      <c r="C22" s="4"/>
      <c r="D22" s="4"/>
      <c r="E22" s="4"/>
      <c r="F22" s="4"/>
      <c r="G22" s="4"/>
    </row>
    <row r="23" spans="1:7" ht="15.75" customHeight="1" x14ac:dyDescent="0.25">
      <c r="A23" s="4"/>
      <c r="B23" s="4"/>
      <c r="C23" s="4"/>
      <c r="D23" s="4"/>
      <c r="E23" s="4"/>
      <c r="F23" s="4"/>
      <c r="G23" s="4"/>
    </row>
    <row r="24" spans="1:7" ht="15.75" customHeight="1" x14ac:dyDescent="0.25">
      <c r="A24" s="4"/>
      <c r="B24" s="4"/>
      <c r="C24" s="4"/>
      <c r="D24" s="4"/>
      <c r="E24" s="4"/>
      <c r="F24" s="4"/>
      <c r="G24" s="4"/>
    </row>
    <row r="25" spans="1:7" ht="15.75" customHeight="1" x14ac:dyDescent="0.25">
      <c r="A25" s="4"/>
      <c r="B25" s="4"/>
      <c r="C25" s="4"/>
      <c r="D25" s="4"/>
      <c r="E25" s="4"/>
      <c r="F25" s="4"/>
      <c r="G25" s="4"/>
    </row>
    <row r="26" spans="1:7" ht="15" customHeight="1" x14ac:dyDescent="0.25">
      <c r="A26" s="4"/>
      <c r="B26" s="4"/>
      <c r="C26" s="4"/>
      <c r="D26" s="4"/>
      <c r="E26" s="4"/>
      <c r="F26" s="4"/>
      <c r="G26" s="4"/>
    </row>
    <row r="27" spans="1:7" ht="15" customHeight="1" x14ac:dyDescent="0.25">
      <c r="A27" s="4"/>
      <c r="B27" s="4"/>
      <c r="C27" s="4"/>
      <c r="D27" s="4"/>
      <c r="E27" s="4"/>
      <c r="F27" s="4"/>
      <c r="G27" s="4"/>
    </row>
    <row r="28" spans="1:7" ht="15" customHeight="1" x14ac:dyDescent="0.25">
      <c r="A28" s="4"/>
      <c r="B28" s="4"/>
      <c r="C28" s="4"/>
      <c r="D28" s="4"/>
      <c r="E28" s="4"/>
      <c r="F28" s="4"/>
      <c r="G28" s="4"/>
    </row>
    <row r="29" spans="1:7" ht="15" customHeight="1" x14ac:dyDescent="0.25">
      <c r="A29" s="4"/>
      <c r="B29" s="4"/>
      <c r="C29" s="4"/>
      <c r="D29" s="4"/>
      <c r="E29" s="4"/>
      <c r="F29" s="4"/>
      <c r="G29" s="4"/>
    </row>
    <row r="30" spans="1:7" ht="15" customHeight="1" x14ac:dyDescent="0.25">
      <c r="A30" s="4"/>
      <c r="B30" s="4"/>
      <c r="C30" s="4"/>
      <c r="D30" s="4"/>
      <c r="E30" s="4"/>
      <c r="F30" s="4"/>
      <c r="G30" s="4"/>
    </row>
    <row r="31" spans="1:7" ht="15" customHeight="1" x14ac:dyDescent="0.25">
      <c r="A31" s="4"/>
      <c r="B31" s="4"/>
      <c r="C31" s="4"/>
      <c r="D31" s="4"/>
      <c r="E31" s="4"/>
      <c r="F31" s="4"/>
      <c r="G31" s="4"/>
    </row>
    <row r="32" spans="1:7" ht="15" customHeight="1" x14ac:dyDescent="0.25">
      <c r="A32" s="4"/>
      <c r="B32" s="4"/>
      <c r="C32" s="4"/>
      <c r="D32" s="4"/>
      <c r="E32" s="4"/>
      <c r="F32" s="4"/>
      <c r="G32" s="4"/>
    </row>
    <row r="33" spans="1:13" ht="15" customHeight="1" x14ac:dyDescent="0.25">
      <c r="A33" s="4"/>
      <c r="B33" s="4"/>
      <c r="C33" s="4"/>
      <c r="D33" s="4"/>
      <c r="E33" s="4"/>
      <c r="F33" s="4"/>
      <c r="G33" s="4"/>
    </row>
    <row r="34" spans="1:13" ht="15" customHeight="1" x14ac:dyDescent="0.25">
      <c r="A34" s="4"/>
      <c r="B34" s="4"/>
      <c r="C34" s="4"/>
      <c r="D34" s="4"/>
      <c r="E34" s="4"/>
      <c r="F34" s="4"/>
      <c r="G34" s="4"/>
    </row>
    <row r="35" spans="1:13" ht="15" customHeight="1" x14ac:dyDescent="0.25">
      <c r="A35" s="4"/>
      <c r="B35" s="4"/>
      <c r="C35" s="4"/>
      <c r="D35" s="4"/>
      <c r="E35" s="4"/>
      <c r="F35" s="4"/>
      <c r="G35" s="4"/>
    </row>
    <row r="36" spans="1:13" ht="15" customHeight="1" x14ac:dyDescent="0.25">
      <c r="A36" s="4"/>
      <c r="B36" s="4"/>
      <c r="C36" s="4"/>
      <c r="D36" s="4"/>
      <c r="E36" s="4"/>
      <c r="F36" s="4"/>
      <c r="G36" s="4"/>
    </row>
    <row r="37" spans="1:13" ht="15" customHeight="1" x14ac:dyDescent="0.25">
      <c r="A37" s="4"/>
      <c r="B37" s="4"/>
      <c r="C37" s="4"/>
      <c r="D37" s="4"/>
      <c r="E37" s="4"/>
      <c r="F37" s="4"/>
      <c r="G37" s="4"/>
    </row>
    <row r="38" spans="1:13" ht="15" customHeight="1" x14ac:dyDescent="0.25">
      <c r="A38" s="4"/>
      <c r="B38" s="4"/>
      <c r="C38" s="4"/>
      <c r="D38" s="4"/>
      <c r="E38" s="4"/>
      <c r="F38" s="4"/>
      <c r="G38" s="4"/>
    </row>
    <row r="39" spans="1:13" ht="15" customHeight="1" x14ac:dyDescent="0.25">
      <c r="A39" s="4"/>
      <c r="B39" s="4"/>
      <c r="C39" s="4"/>
      <c r="D39" s="4"/>
      <c r="E39" s="4"/>
      <c r="F39" s="4"/>
      <c r="G39" s="4"/>
    </row>
    <row r="40" spans="1:13" ht="15" customHeight="1" x14ac:dyDescent="0.25">
      <c r="A40" s="4"/>
      <c r="B40" s="4"/>
      <c r="C40" s="4"/>
      <c r="D40" s="4"/>
      <c r="E40" s="4"/>
      <c r="F40" s="4"/>
      <c r="G40" s="4"/>
    </row>
    <row r="41" spans="1:13" ht="15" customHeight="1" x14ac:dyDescent="0.25">
      <c r="A41" s="4"/>
      <c r="B41" s="4"/>
      <c r="C41" s="4"/>
      <c r="D41" s="4"/>
      <c r="E41" s="4"/>
      <c r="F41" s="4"/>
      <c r="G41" s="4"/>
    </row>
    <row r="42" spans="1:13" ht="15" customHeight="1" x14ac:dyDescent="0.25">
      <c r="A42" s="4"/>
      <c r="B42" s="4"/>
      <c r="C42" s="4"/>
      <c r="D42" s="4"/>
      <c r="E42" s="4"/>
      <c r="F42" s="4"/>
      <c r="G42" s="4"/>
    </row>
    <row r="43" spans="1:13" ht="15" customHeight="1" x14ac:dyDescent="0.25">
      <c r="A43" s="4"/>
      <c r="B43" s="4"/>
      <c r="C43" s="4"/>
      <c r="D43" s="4"/>
      <c r="E43" s="4"/>
      <c r="F43" s="4"/>
      <c r="G43" s="4"/>
    </row>
    <row r="44" spans="1:13" ht="15" customHeight="1" x14ac:dyDescent="0.25">
      <c r="A44" s="4"/>
      <c r="B44" s="4"/>
      <c r="C44" s="4"/>
      <c r="D44" s="4"/>
      <c r="E44" s="4"/>
      <c r="F44" s="4"/>
      <c r="G44" s="4"/>
    </row>
    <row r="45" spans="1:13" ht="15" customHeight="1" x14ac:dyDescent="0.25">
      <c r="A45" s="4"/>
      <c r="B45" s="4"/>
      <c r="C45" s="4"/>
      <c r="D45" s="4"/>
      <c r="E45" s="4"/>
      <c r="F45" s="4"/>
      <c r="G45" s="4"/>
    </row>
    <row r="46" spans="1:13" ht="15" customHeight="1" x14ac:dyDescent="0.25">
      <c r="A46" s="46"/>
      <c r="B46" s="46"/>
      <c r="C46" s="46"/>
      <c r="D46" s="46"/>
      <c r="E46" s="46"/>
      <c r="F46" s="46"/>
      <c r="G46" s="46"/>
    </row>
    <row r="47" spans="1:13" x14ac:dyDescent="0.25">
      <c r="A47" s="6"/>
      <c r="B47" s="6"/>
      <c r="C47" s="6"/>
      <c r="D47" s="6"/>
      <c r="E47" s="6"/>
      <c r="F47" s="6"/>
      <c r="G47" s="6"/>
      <c r="H47" s="7"/>
      <c r="I47" s="7"/>
      <c r="J47" s="7"/>
      <c r="K47" s="7"/>
      <c r="L47" s="7"/>
      <c r="M47" s="7"/>
    </row>
    <row r="48" spans="1:13" x14ac:dyDescent="0.25">
      <c r="A48" s="6"/>
      <c r="B48" s="6"/>
      <c r="C48" s="6"/>
      <c r="D48" s="6"/>
      <c r="E48" s="6"/>
      <c r="F48" s="6"/>
      <c r="G48" s="6"/>
      <c r="H48" s="42" t="s">
        <v>35</v>
      </c>
      <c r="I48" s="42"/>
      <c r="J48" s="42"/>
      <c r="K48" s="42"/>
      <c r="L48" s="42"/>
      <c r="M48" s="42"/>
    </row>
    <row r="49" spans="1:13" x14ac:dyDescent="0.25">
      <c r="A49" s="6"/>
      <c r="B49" s="8" t="s">
        <v>4</v>
      </c>
      <c r="C49" s="8"/>
      <c r="D49" s="8"/>
      <c r="E49" s="8"/>
      <c r="F49" s="8"/>
      <c r="G49" s="6"/>
      <c r="H49" s="43" t="s">
        <v>41</v>
      </c>
      <c r="I49" s="43"/>
      <c r="J49" s="43"/>
      <c r="K49" s="43"/>
      <c r="L49" s="43"/>
      <c r="M49" s="43"/>
    </row>
    <row r="50" spans="1:13" x14ac:dyDescent="0.25">
      <c r="A50" s="6"/>
      <c r="B50" s="9" t="s">
        <v>0</v>
      </c>
      <c r="C50" s="10" t="s">
        <v>42</v>
      </c>
      <c r="D50" s="9" t="s">
        <v>2</v>
      </c>
      <c r="E50" s="9" t="s">
        <v>3</v>
      </c>
      <c r="F50" s="10" t="s">
        <v>43</v>
      </c>
      <c r="G50" s="6"/>
      <c r="H50" s="7"/>
      <c r="I50" s="41" t="s">
        <v>36</v>
      </c>
      <c r="J50" s="41"/>
      <c r="K50" s="41"/>
      <c r="L50" s="41"/>
      <c r="M50" s="7"/>
    </row>
    <row r="51" spans="1:13" x14ac:dyDescent="0.25">
      <c r="A51" s="6"/>
      <c r="B51" s="9"/>
      <c r="C51" s="10"/>
      <c r="D51" s="9"/>
      <c r="E51" s="9"/>
      <c r="F51" s="10"/>
      <c r="G51" s="6"/>
      <c r="H51" s="7"/>
      <c r="I51" s="11" t="s">
        <v>37</v>
      </c>
      <c r="J51" s="11" t="s">
        <v>44</v>
      </c>
      <c r="K51" s="11" t="s">
        <v>38</v>
      </c>
      <c r="L51" s="11" t="s">
        <v>46</v>
      </c>
      <c r="M51" s="7"/>
    </row>
    <row r="52" spans="1:13" x14ac:dyDescent="0.25">
      <c r="A52" s="6"/>
      <c r="B52" s="12" t="s">
        <v>5</v>
      </c>
      <c r="C52" s="13">
        <v>2500</v>
      </c>
      <c r="D52" s="13">
        <v>0.2</v>
      </c>
      <c r="E52" s="13">
        <v>0.2</v>
      </c>
      <c r="F52" s="13">
        <f>E52*D52*C52</f>
        <v>100.00000000000001</v>
      </c>
      <c r="G52" s="6"/>
      <c r="H52" s="7"/>
      <c r="I52" s="33" t="s">
        <v>39</v>
      </c>
      <c r="J52" s="33">
        <v>12.877800000000001</v>
      </c>
      <c r="K52" s="33">
        <f>E207</f>
        <v>433.75800000000004</v>
      </c>
      <c r="L52" s="45">
        <f>J52*K52</f>
        <v>5585.8487724000006</v>
      </c>
      <c r="M52" s="7"/>
    </row>
    <row r="53" spans="1:13" x14ac:dyDescent="0.25">
      <c r="A53" s="6"/>
      <c r="B53" s="12"/>
      <c r="C53" s="13"/>
      <c r="D53" s="13"/>
      <c r="E53" s="13"/>
      <c r="F53" s="13"/>
      <c r="G53" s="6"/>
      <c r="H53" s="43" t="s">
        <v>40</v>
      </c>
      <c r="I53" s="43"/>
      <c r="J53" s="43"/>
      <c r="K53" s="43"/>
      <c r="L53" s="43"/>
      <c r="M53" s="43"/>
    </row>
    <row r="54" spans="1:13" x14ac:dyDescent="0.25">
      <c r="A54" s="6"/>
      <c r="B54" s="6"/>
      <c r="C54" s="6"/>
      <c r="D54" s="6"/>
      <c r="E54" s="6"/>
      <c r="F54" s="6"/>
      <c r="G54" s="6"/>
      <c r="H54" s="7"/>
      <c r="I54" s="41" t="s">
        <v>36</v>
      </c>
      <c r="J54" s="41"/>
      <c r="K54" s="41"/>
      <c r="L54" s="41"/>
      <c r="M54" s="7"/>
    </row>
    <row r="55" spans="1:13" x14ac:dyDescent="0.25">
      <c r="A55" s="6"/>
      <c r="B55" s="6"/>
      <c r="C55" s="6"/>
      <c r="D55" s="6"/>
      <c r="E55" s="14" t="s">
        <v>8</v>
      </c>
      <c r="F55" s="15">
        <f>F52</f>
        <v>100.00000000000001</v>
      </c>
      <c r="G55" s="6"/>
      <c r="H55" s="7"/>
      <c r="I55" s="11" t="s">
        <v>37</v>
      </c>
      <c r="J55" s="11" t="s">
        <v>44</v>
      </c>
      <c r="K55" s="11" t="s">
        <v>38</v>
      </c>
      <c r="L55" s="11" t="s">
        <v>46</v>
      </c>
      <c r="M55" s="7"/>
    </row>
    <row r="56" spans="1:13" x14ac:dyDescent="0.25">
      <c r="A56" s="6"/>
      <c r="B56" s="6"/>
      <c r="C56" s="6"/>
      <c r="D56" s="6"/>
      <c r="E56" s="6"/>
      <c r="F56" s="6"/>
      <c r="G56" s="6"/>
      <c r="H56" s="7"/>
      <c r="I56" s="30" t="s">
        <v>45</v>
      </c>
      <c r="J56" s="30">
        <v>12.453799999999999</v>
      </c>
      <c r="K56" s="30">
        <f>K52</f>
        <v>433.75800000000004</v>
      </c>
      <c r="L56" s="44">
        <f>J56*K56</f>
        <v>5401.9353804000002</v>
      </c>
      <c r="M56" s="7"/>
    </row>
    <row r="57" spans="1:13" x14ac:dyDescent="0.25">
      <c r="A57" s="6"/>
      <c r="B57" s="6"/>
      <c r="C57" s="6"/>
      <c r="D57" s="6"/>
      <c r="E57" s="6"/>
      <c r="F57" s="6"/>
      <c r="G57" s="6"/>
      <c r="H57" s="43" t="s">
        <v>47</v>
      </c>
      <c r="I57" s="43"/>
      <c r="J57" s="43"/>
      <c r="K57" s="43"/>
      <c r="L57" s="43"/>
      <c r="M57" s="43"/>
    </row>
    <row r="58" spans="1:13" x14ac:dyDescent="0.25">
      <c r="A58" s="6"/>
      <c r="B58" s="6"/>
      <c r="C58" s="6"/>
      <c r="D58" s="6"/>
      <c r="E58" s="6"/>
      <c r="F58" s="6"/>
      <c r="G58" s="6"/>
      <c r="H58" s="7"/>
      <c r="I58" s="41" t="s">
        <v>36</v>
      </c>
      <c r="J58" s="41"/>
      <c r="K58" s="41"/>
      <c r="L58" s="41"/>
      <c r="M58" s="7"/>
    </row>
    <row r="59" spans="1:13" x14ac:dyDescent="0.25">
      <c r="A59" s="6"/>
      <c r="B59" s="8" t="s">
        <v>4</v>
      </c>
      <c r="C59" s="8"/>
      <c r="D59" s="8"/>
      <c r="E59" s="8"/>
      <c r="F59" s="8"/>
      <c r="G59" s="6"/>
      <c r="H59" s="7"/>
      <c r="I59" s="11" t="s">
        <v>37</v>
      </c>
      <c r="J59" s="11" t="s">
        <v>44</v>
      </c>
      <c r="K59" s="11" t="s">
        <v>38</v>
      </c>
      <c r="L59" s="11" t="s">
        <v>46</v>
      </c>
      <c r="M59" s="7"/>
    </row>
    <row r="60" spans="1:13" ht="15" customHeight="1" x14ac:dyDescent="0.25">
      <c r="A60" s="6"/>
      <c r="B60" s="9" t="s">
        <v>0</v>
      </c>
      <c r="C60" s="10" t="s">
        <v>42</v>
      </c>
      <c r="D60" s="9" t="s">
        <v>2</v>
      </c>
      <c r="E60" s="9" t="s">
        <v>3</v>
      </c>
      <c r="F60" s="10" t="s">
        <v>43</v>
      </c>
      <c r="G60" s="6"/>
      <c r="H60" s="7"/>
      <c r="I60" s="33" t="s">
        <v>48</v>
      </c>
      <c r="J60" s="33">
        <v>15.4153</v>
      </c>
      <c r="K60" s="33">
        <f>K56</f>
        <v>433.75800000000004</v>
      </c>
      <c r="L60" s="45">
        <f>J60*K60</f>
        <v>6686.5096974000007</v>
      </c>
      <c r="M60" s="7"/>
    </row>
    <row r="61" spans="1:13" x14ac:dyDescent="0.25">
      <c r="A61" s="6"/>
      <c r="B61" s="9"/>
      <c r="C61" s="10"/>
      <c r="D61" s="9"/>
      <c r="E61" s="9"/>
      <c r="F61" s="10"/>
      <c r="G61" s="6"/>
      <c r="H61" s="43" t="s">
        <v>49</v>
      </c>
      <c r="I61" s="43"/>
      <c r="J61" s="43"/>
      <c r="K61" s="43"/>
      <c r="L61" s="43"/>
      <c r="M61" s="43"/>
    </row>
    <row r="62" spans="1:13" x14ac:dyDescent="0.25">
      <c r="A62" s="6"/>
      <c r="B62" s="12" t="s">
        <v>5</v>
      </c>
      <c r="C62" s="13">
        <v>2500</v>
      </c>
      <c r="D62" s="13">
        <v>0.25</v>
      </c>
      <c r="E62" s="13">
        <v>0.25</v>
      </c>
      <c r="F62" s="13">
        <f>E62*D62*C62</f>
        <v>156.25</v>
      </c>
      <c r="G62" s="6"/>
      <c r="H62" s="7"/>
      <c r="I62" s="41" t="s">
        <v>36</v>
      </c>
      <c r="J62" s="41"/>
      <c r="K62" s="41"/>
      <c r="L62" s="41"/>
      <c r="M62" s="7"/>
    </row>
    <row r="63" spans="1:13" x14ac:dyDescent="0.25">
      <c r="A63" s="6"/>
      <c r="B63" s="12"/>
      <c r="C63" s="13"/>
      <c r="D63" s="13"/>
      <c r="E63" s="13"/>
      <c r="F63" s="13"/>
      <c r="G63" s="6"/>
      <c r="H63" s="7"/>
      <c r="I63" s="11" t="s">
        <v>37</v>
      </c>
      <c r="J63" s="11" t="s">
        <v>44</v>
      </c>
      <c r="K63" s="11" t="s">
        <v>38</v>
      </c>
      <c r="L63" s="11" t="s">
        <v>46</v>
      </c>
      <c r="M63" s="7"/>
    </row>
    <row r="64" spans="1:13" x14ac:dyDescent="0.25">
      <c r="A64" s="6"/>
      <c r="B64" s="6"/>
      <c r="C64" s="6"/>
      <c r="D64" s="6"/>
      <c r="E64" s="6"/>
      <c r="F64" s="6"/>
      <c r="G64" s="6"/>
      <c r="H64" s="7"/>
      <c r="I64" s="30" t="s">
        <v>50</v>
      </c>
      <c r="J64" s="30">
        <v>8.2481000000000009</v>
      </c>
      <c r="K64" s="30">
        <f>K60</f>
        <v>433.75800000000004</v>
      </c>
      <c r="L64" s="44">
        <f>J64*K64</f>
        <v>3577.6793598000008</v>
      </c>
      <c r="M64" s="7"/>
    </row>
    <row r="65" spans="1:13" x14ac:dyDescent="0.25">
      <c r="A65" s="6"/>
      <c r="B65" s="6"/>
      <c r="C65" s="6"/>
      <c r="D65" s="6"/>
      <c r="E65" s="14" t="s">
        <v>8</v>
      </c>
      <c r="F65" s="15">
        <f>F62</f>
        <v>156.25</v>
      </c>
      <c r="G65" s="6"/>
      <c r="H65" s="43" t="s">
        <v>51</v>
      </c>
      <c r="I65" s="43"/>
      <c r="J65" s="43"/>
      <c r="K65" s="43"/>
      <c r="L65" s="43"/>
      <c r="M65" s="43"/>
    </row>
    <row r="66" spans="1:13" x14ac:dyDescent="0.25">
      <c r="A66" s="6"/>
      <c r="B66" s="6"/>
      <c r="C66" s="6"/>
      <c r="D66" s="6"/>
      <c r="E66" s="6"/>
      <c r="F66" s="6"/>
      <c r="G66" s="6"/>
      <c r="H66" s="7"/>
      <c r="I66" s="41" t="s">
        <v>36</v>
      </c>
      <c r="J66" s="41"/>
      <c r="K66" s="41"/>
      <c r="L66" s="41"/>
      <c r="M66" s="7"/>
    </row>
    <row r="67" spans="1:13" x14ac:dyDescent="0.25">
      <c r="A67" s="6"/>
      <c r="B67" s="6"/>
      <c r="C67" s="6"/>
      <c r="D67" s="6"/>
      <c r="E67" s="6"/>
      <c r="F67" s="6"/>
      <c r="G67" s="6"/>
      <c r="H67" s="7"/>
      <c r="I67" s="11" t="s">
        <v>37</v>
      </c>
      <c r="J67" s="11" t="s">
        <v>44</v>
      </c>
      <c r="K67" s="11" t="s">
        <v>38</v>
      </c>
      <c r="L67" s="11" t="s">
        <v>46</v>
      </c>
      <c r="M67" s="7"/>
    </row>
    <row r="68" spans="1:13" x14ac:dyDescent="0.25">
      <c r="A68" s="6"/>
      <c r="B68" s="6"/>
      <c r="C68" s="6"/>
      <c r="D68" s="6"/>
      <c r="E68" s="6"/>
      <c r="F68" s="6"/>
      <c r="H68" s="7"/>
      <c r="I68" s="30" t="s">
        <v>52</v>
      </c>
      <c r="J68" s="30">
        <v>12.8363</v>
      </c>
      <c r="K68" s="30">
        <f>E159</f>
        <v>693.31999999999994</v>
      </c>
      <c r="L68" s="44">
        <f>J68*K68</f>
        <v>8899.6635159999987</v>
      </c>
      <c r="M68" s="7"/>
    </row>
    <row r="69" spans="1:13" x14ac:dyDescent="0.25">
      <c r="A69" s="6"/>
      <c r="B69" s="6"/>
      <c r="C69" s="6"/>
      <c r="D69" s="6"/>
      <c r="E69" s="6"/>
      <c r="F69" s="6"/>
      <c r="I69" s="30" t="s">
        <v>53</v>
      </c>
      <c r="J69" s="30">
        <v>4.1513999999999998</v>
      </c>
      <c r="K69" s="30">
        <f>K68</f>
        <v>693.31999999999994</v>
      </c>
      <c r="L69" s="44">
        <f>J69*K69</f>
        <v>2878.2486479999998</v>
      </c>
    </row>
    <row r="70" spans="1:13" x14ac:dyDescent="0.25">
      <c r="A70" s="6"/>
      <c r="B70" s="6"/>
      <c r="C70" s="6"/>
      <c r="D70" s="6"/>
      <c r="E70" s="6"/>
      <c r="F70" s="6"/>
    </row>
    <row r="71" spans="1:13" x14ac:dyDescent="0.25">
      <c r="A71" s="6"/>
      <c r="B71" s="6"/>
      <c r="C71" s="6"/>
      <c r="D71" s="6"/>
      <c r="E71" s="6"/>
      <c r="F71" s="6"/>
    </row>
    <row r="72" spans="1:13" x14ac:dyDescent="0.25">
      <c r="A72" s="6"/>
      <c r="B72" s="6"/>
      <c r="C72" s="6"/>
      <c r="D72" s="6"/>
      <c r="E72" s="6"/>
      <c r="F72" s="6"/>
    </row>
    <row r="73" spans="1:13" x14ac:dyDescent="0.25">
      <c r="A73" s="6"/>
      <c r="B73" s="6"/>
      <c r="C73" s="6"/>
      <c r="D73" s="6"/>
      <c r="E73" s="6"/>
      <c r="F73" s="6"/>
    </row>
    <row r="74" spans="1:13" x14ac:dyDescent="0.25">
      <c r="A74" s="6"/>
      <c r="B74" s="6"/>
      <c r="C74" s="6"/>
      <c r="D74" s="6"/>
      <c r="E74" s="6"/>
      <c r="F74" s="6"/>
    </row>
    <row r="75" spans="1:13" x14ac:dyDescent="0.25">
      <c r="A75" s="6"/>
      <c r="B75" s="6"/>
      <c r="C75" s="6"/>
      <c r="D75" s="6"/>
      <c r="E75" s="6"/>
      <c r="F75" s="6"/>
    </row>
    <row r="76" spans="1:13" x14ac:dyDescent="0.25">
      <c r="A76" s="6"/>
      <c r="B76" s="6"/>
      <c r="C76" s="6"/>
      <c r="D76" s="6"/>
      <c r="E76" s="6"/>
      <c r="F76" s="6"/>
    </row>
    <row r="77" spans="1:13" x14ac:dyDescent="0.25">
      <c r="A77" s="6"/>
      <c r="B77" s="6"/>
      <c r="C77" s="6"/>
      <c r="D77" s="6"/>
      <c r="E77" s="6"/>
      <c r="F77" s="6"/>
    </row>
    <row r="78" spans="1:13" x14ac:dyDescent="0.25">
      <c r="A78" s="6"/>
      <c r="B78" s="6"/>
      <c r="C78" s="6"/>
      <c r="D78" s="6"/>
      <c r="E78" s="6"/>
      <c r="F78" s="6"/>
      <c r="G78" s="6"/>
    </row>
    <row r="79" spans="1:13" x14ac:dyDescent="0.25">
      <c r="A79" s="6"/>
      <c r="B79" s="6"/>
      <c r="C79" s="6"/>
      <c r="D79" s="6"/>
      <c r="E79" s="6"/>
      <c r="F79" s="6"/>
      <c r="G79" s="6"/>
    </row>
    <row r="80" spans="1:13" x14ac:dyDescent="0.25">
      <c r="A80" s="6"/>
      <c r="B80" s="6"/>
      <c r="C80" s="6"/>
      <c r="D80" s="6"/>
      <c r="E80" s="6"/>
      <c r="F80" s="6"/>
      <c r="G80" s="6"/>
    </row>
    <row r="81" spans="1:13" x14ac:dyDescent="0.25">
      <c r="A81" s="6"/>
      <c r="B81" s="6"/>
      <c r="C81" s="6"/>
      <c r="D81" s="6"/>
      <c r="E81" s="6"/>
      <c r="F81" s="6"/>
      <c r="G81" s="6"/>
    </row>
    <row r="82" spans="1:13" x14ac:dyDescent="0.25">
      <c r="A82" s="6"/>
      <c r="B82" s="6"/>
      <c r="C82" s="6"/>
      <c r="D82" s="6"/>
      <c r="E82" s="6"/>
      <c r="F82" s="6"/>
      <c r="G82" s="6"/>
    </row>
    <row r="83" spans="1:13" x14ac:dyDescent="0.25">
      <c r="A83" s="6"/>
      <c r="B83" s="6"/>
      <c r="C83" s="6"/>
      <c r="D83" s="6"/>
      <c r="E83" s="6"/>
      <c r="F83" s="6"/>
      <c r="G83" s="6"/>
    </row>
    <row r="84" spans="1:13" x14ac:dyDescent="0.25">
      <c r="A84" s="6"/>
      <c r="B84" s="6"/>
      <c r="C84" s="6"/>
      <c r="D84" s="6"/>
      <c r="E84" s="6"/>
      <c r="F84" s="6"/>
      <c r="G84" s="6"/>
    </row>
    <row r="85" spans="1:13" x14ac:dyDescent="0.25">
      <c r="A85" s="6"/>
      <c r="B85" s="6"/>
      <c r="C85" s="6"/>
      <c r="D85" s="6"/>
      <c r="E85" s="6"/>
      <c r="F85" s="6"/>
      <c r="G85" s="6"/>
    </row>
    <row r="86" spans="1:13" x14ac:dyDescent="0.25">
      <c r="A86" s="6"/>
      <c r="B86" s="6"/>
      <c r="C86" s="6"/>
      <c r="D86" s="6"/>
      <c r="E86" s="6"/>
      <c r="F86" s="6"/>
      <c r="G86" s="6"/>
    </row>
    <row r="87" spans="1:13" x14ac:dyDescent="0.25">
      <c r="A87" s="6"/>
      <c r="B87" s="6"/>
      <c r="C87" s="6"/>
      <c r="D87" s="6"/>
      <c r="E87" s="6"/>
      <c r="F87" s="6"/>
      <c r="G87" s="6"/>
    </row>
    <row r="88" spans="1:13" x14ac:dyDescent="0.25">
      <c r="A88" s="6"/>
      <c r="B88" s="17" t="s">
        <v>7</v>
      </c>
      <c r="C88" s="17"/>
      <c r="D88" s="17"/>
      <c r="E88" s="17"/>
      <c r="F88" s="17"/>
      <c r="G88" s="6"/>
    </row>
    <row r="89" spans="1:13" x14ac:dyDescent="0.25">
      <c r="A89" s="18" t="s">
        <v>6</v>
      </c>
      <c r="B89" s="19"/>
      <c r="C89" s="19"/>
      <c r="D89" s="19"/>
      <c r="E89" s="19"/>
      <c r="F89" s="19"/>
      <c r="G89" s="19"/>
    </row>
    <row r="90" spans="1:13" x14ac:dyDescent="0.25">
      <c r="A90" s="6"/>
      <c r="B90" s="6"/>
      <c r="C90" s="6"/>
      <c r="D90" s="6"/>
      <c r="E90" s="6"/>
      <c r="F90" s="6"/>
      <c r="G90" s="6"/>
      <c r="H90" s="16"/>
      <c r="I90" s="16"/>
      <c r="J90" s="16"/>
      <c r="K90" s="16"/>
      <c r="L90" s="16"/>
      <c r="M90" s="16"/>
    </row>
    <row r="91" spans="1:13" x14ac:dyDescent="0.25">
      <c r="A91" s="6"/>
      <c r="B91" s="6"/>
      <c r="C91" s="6"/>
      <c r="D91" s="6"/>
      <c r="E91" s="6"/>
      <c r="F91" s="6"/>
      <c r="G91" s="6"/>
      <c r="H91" s="16"/>
      <c r="I91" s="16"/>
      <c r="J91" s="16"/>
      <c r="K91" s="16"/>
      <c r="L91" s="16"/>
      <c r="M91" s="16"/>
    </row>
    <row r="92" spans="1:13" x14ac:dyDescent="0.25">
      <c r="A92" s="6"/>
      <c r="B92" s="6"/>
      <c r="C92" s="6"/>
      <c r="D92" s="6"/>
      <c r="E92" s="6"/>
      <c r="F92" s="6"/>
      <c r="G92" s="6"/>
      <c r="H92" s="16"/>
      <c r="I92" s="16"/>
      <c r="J92" s="16"/>
      <c r="K92" s="16"/>
      <c r="L92" s="16"/>
      <c r="M92" s="16"/>
    </row>
    <row r="93" spans="1:13" x14ac:dyDescent="0.25">
      <c r="A93" s="6"/>
      <c r="B93" s="6"/>
      <c r="C93" s="6"/>
      <c r="D93" s="6"/>
      <c r="E93" s="6"/>
      <c r="F93" s="6"/>
      <c r="G93" s="6"/>
      <c r="H93" s="16"/>
      <c r="I93" s="16"/>
      <c r="J93" s="16"/>
      <c r="K93" s="16"/>
      <c r="L93" s="16"/>
      <c r="M93" s="16"/>
    </row>
    <row r="94" spans="1:13" x14ac:dyDescent="0.25">
      <c r="A94" s="6"/>
      <c r="B94" s="6"/>
      <c r="C94" s="6"/>
      <c r="D94" s="6"/>
      <c r="E94" s="6"/>
      <c r="F94" s="6"/>
      <c r="G94" s="6"/>
      <c r="H94" s="42" t="s">
        <v>65</v>
      </c>
      <c r="I94" s="42"/>
      <c r="J94" s="42"/>
      <c r="K94" s="42"/>
      <c r="L94" s="42"/>
      <c r="M94" s="42"/>
    </row>
    <row r="95" spans="1:13" x14ac:dyDescent="0.25">
      <c r="A95" s="6"/>
      <c r="B95" s="6"/>
      <c r="C95" s="6"/>
      <c r="D95" s="6"/>
      <c r="E95" s="6"/>
      <c r="F95" s="6"/>
      <c r="G95" s="6"/>
      <c r="H95" s="43" t="s">
        <v>54</v>
      </c>
      <c r="I95" s="43"/>
      <c r="J95" s="43"/>
      <c r="K95" s="43"/>
      <c r="L95" s="43"/>
      <c r="M95" s="43"/>
    </row>
    <row r="96" spans="1:13" x14ac:dyDescent="0.25">
      <c r="A96" s="6"/>
      <c r="B96" s="20" t="s">
        <v>9</v>
      </c>
      <c r="C96" s="20"/>
      <c r="D96" s="20"/>
      <c r="E96" s="20"/>
      <c r="F96" s="20"/>
      <c r="G96" s="6"/>
      <c r="H96" s="7"/>
      <c r="I96" s="41" t="s">
        <v>36</v>
      </c>
      <c r="J96" s="41"/>
      <c r="K96" s="41"/>
      <c r="L96" s="41"/>
      <c r="M96" s="7"/>
    </row>
    <row r="97" spans="1:13" x14ac:dyDescent="0.25">
      <c r="A97" s="6"/>
      <c r="B97" s="21" t="s">
        <v>0</v>
      </c>
      <c r="C97" s="22" t="s">
        <v>42</v>
      </c>
      <c r="D97" s="21" t="s">
        <v>2</v>
      </c>
      <c r="E97" s="21" t="s">
        <v>3</v>
      </c>
      <c r="F97" s="22" t="s">
        <v>43</v>
      </c>
      <c r="G97" s="6"/>
      <c r="H97" s="7"/>
      <c r="I97" s="11" t="s">
        <v>37</v>
      </c>
      <c r="J97" s="11" t="s">
        <v>44</v>
      </c>
      <c r="K97" s="11" t="s">
        <v>38</v>
      </c>
      <c r="L97" s="11" t="s">
        <v>46</v>
      </c>
      <c r="M97" s="7"/>
    </row>
    <row r="98" spans="1:13" x14ac:dyDescent="0.25">
      <c r="A98" s="6"/>
      <c r="B98" s="21"/>
      <c r="C98" s="22"/>
      <c r="D98" s="21"/>
      <c r="E98" s="21"/>
      <c r="F98" s="22"/>
      <c r="G98" s="6"/>
      <c r="H98" s="7"/>
      <c r="I98" s="30" t="s">
        <v>55</v>
      </c>
      <c r="J98" s="30">
        <v>6.7561</v>
      </c>
      <c r="K98" s="30">
        <f>K68</f>
        <v>693.31999999999994</v>
      </c>
      <c r="L98" s="44">
        <f>J98*K98</f>
        <v>4684.1392519999999</v>
      </c>
      <c r="M98" s="7"/>
    </row>
    <row r="99" spans="1:13" x14ac:dyDescent="0.25">
      <c r="A99" s="6"/>
      <c r="B99" s="23" t="s">
        <v>5</v>
      </c>
      <c r="C99" s="24">
        <v>2500</v>
      </c>
      <c r="D99" s="24">
        <v>0.2</v>
      </c>
      <c r="E99" s="24">
        <v>0.25</v>
      </c>
      <c r="F99" s="24">
        <f>E99*D99*C99</f>
        <v>125</v>
      </c>
      <c r="G99" s="6"/>
      <c r="I99" s="30" t="s">
        <v>97</v>
      </c>
      <c r="J99" s="30">
        <v>6.4389000000000003</v>
      </c>
      <c r="K99" s="30">
        <f>K98</f>
        <v>693.31999999999994</v>
      </c>
      <c r="L99" s="44">
        <f>J99*K99</f>
        <v>4464.2181479999999</v>
      </c>
    </row>
    <row r="100" spans="1:13" x14ac:dyDescent="0.25">
      <c r="A100" s="6"/>
      <c r="B100" s="23"/>
      <c r="C100" s="24"/>
      <c r="D100" s="24"/>
      <c r="E100" s="24"/>
      <c r="F100" s="24"/>
      <c r="G100" s="6"/>
      <c r="H100" s="43" t="s">
        <v>56</v>
      </c>
      <c r="I100" s="43"/>
      <c r="J100" s="43"/>
      <c r="K100" s="43"/>
      <c r="L100" s="43"/>
      <c r="M100" s="43"/>
    </row>
    <row r="101" spans="1:13" x14ac:dyDescent="0.25">
      <c r="A101" s="6"/>
      <c r="B101" s="6"/>
      <c r="C101" s="6"/>
      <c r="D101" s="6"/>
      <c r="E101" s="6"/>
      <c r="F101" s="6"/>
      <c r="G101" s="6"/>
      <c r="H101" s="7"/>
      <c r="I101" s="41" t="s">
        <v>36</v>
      </c>
      <c r="J101" s="41"/>
      <c r="K101" s="41"/>
      <c r="L101" s="41"/>
      <c r="M101" s="7"/>
    </row>
    <row r="102" spans="1:13" x14ac:dyDescent="0.25">
      <c r="A102" s="6"/>
      <c r="B102" s="6"/>
      <c r="C102" s="6"/>
      <c r="D102" s="6"/>
      <c r="E102" s="14" t="s">
        <v>8</v>
      </c>
      <c r="F102" s="15">
        <f>F99</f>
        <v>125</v>
      </c>
      <c r="G102" s="6"/>
      <c r="H102" s="7"/>
      <c r="I102" s="11" t="s">
        <v>37</v>
      </c>
      <c r="J102" s="11" t="s">
        <v>44</v>
      </c>
      <c r="K102" s="11" t="s">
        <v>38</v>
      </c>
      <c r="L102" s="11" t="s">
        <v>46</v>
      </c>
      <c r="M102" s="7"/>
    </row>
    <row r="103" spans="1:13" x14ac:dyDescent="0.25">
      <c r="A103" s="6"/>
      <c r="B103" s="6"/>
      <c r="C103" s="6"/>
      <c r="D103" s="6"/>
      <c r="E103" s="6"/>
      <c r="F103" s="6"/>
      <c r="G103" s="6"/>
      <c r="H103" s="7"/>
      <c r="I103" s="30" t="s">
        <v>57</v>
      </c>
      <c r="J103" s="30">
        <v>8.1999999999999993</v>
      </c>
      <c r="K103" s="30">
        <f>K98</f>
        <v>693.31999999999994</v>
      </c>
      <c r="L103" s="44">
        <f>J103*K103</f>
        <v>5685.2239999999993</v>
      </c>
      <c r="M103" s="7"/>
    </row>
    <row r="104" spans="1:13" x14ac:dyDescent="0.25">
      <c r="A104" s="6"/>
      <c r="B104" s="6"/>
      <c r="C104" s="6"/>
      <c r="D104" s="6"/>
      <c r="E104" s="6"/>
      <c r="F104" s="6"/>
      <c r="G104" s="6"/>
      <c r="I104" s="30" t="s">
        <v>58</v>
      </c>
      <c r="J104" s="30">
        <v>4.2024999999999997</v>
      </c>
      <c r="K104" s="30">
        <f>K103</f>
        <v>693.31999999999994</v>
      </c>
      <c r="L104" s="44">
        <f>J104*K104</f>
        <v>2913.6772999999994</v>
      </c>
    </row>
    <row r="105" spans="1:13" x14ac:dyDescent="0.25">
      <c r="A105" s="6"/>
      <c r="B105" s="20" t="s">
        <v>9</v>
      </c>
      <c r="C105" s="20"/>
      <c r="D105" s="20"/>
      <c r="E105" s="20"/>
      <c r="F105" s="20"/>
      <c r="G105" s="6"/>
      <c r="H105" s="43" t="s">
        <v>59</v>
      </c>
      <c r="I105" s="43"/>
      <c r="J105" s="43"/>
      <c r="K105" s="43"/>
      <c r="L105" s="43"/>
      <c r="M105" s="43"/>
    </row>
    <row r="106" spans="1:13" ht="15" customHeight="1" x14ac:dyDescent="0.25">
      <c r="A106" s="6"/>
      <c r="B106" s="21" t="s">
        <v>0</v>
      </c>
      <c r="C106" s="22" t="s">
        <v>42</v>
      </c>
      <c r="D106" s="21" t="s">
        <v>2</v>
      </c>
      <c r="E106" s="21" t="s">
        <v>3</v>
      </c>
      <c r="F106" s="22" t="s">
        <v>43</v>
      </c>
      <c r="G106" s="6"/>
      <c r="H106" s="7"/>
      <c r="I106" s="41" t="s">
        <v>36</v>
      </c>
      <c r="J106" s="41"/>
      <c r="K106" s="41"/>
      <c r="L106" s="41"/>
      <c r="M106" s="7"/>
    </row>
    <row r="107" spans="1:13" x14ac:dyDescent="0.25">
      <c r="A107" s="6"/>
      <c r="B107" s="21"/>
      <c r="C107" s="22"/>
      <c r="D107" s="21"/>
      <c r="E107" s="21"/>
      <c r="F107" s="22"/>
      <c r="G107" s="6"/>
      <c r="H107" s="7"/>
      <c r="I107" s="11" t="s">
        <v>37</v>
      </c>
      <c r="J107" s="11" t="s">
        <v>44</v>
      </c>
      <c r="K107" s="11" t="s">
        <v>38</v>
      </c>
      <c r="L107" s="11" t="s">
        <v>46</v>
      </c>
      <c r="M107" s="7"/>
    </row>
    <row r="108" spans="1:13" x14ac:dyDescent="0.25">
      <c r="A108" s="6"/>
      <c r="B108" s="23" t="s">
        <v>5</v>
      </c>
      <c r="C108" s="24">
        <v>2500</v>
      </c>
      <c r="D108" s="24">
        <v>0.25</v>
      </c>
      <c r="E108" s="24">
        <v>0.3</v>
      </c>
      <c r="F108" s="24">
        <f>E108*D108*C108</f>
        <v>187.5</v>
      </c>
      <c r="G108" s="6"/>
      <c r="H108" s="7"/>
      <c r="I108" s="30" t="s">
        <v>61</v>
      </c>
      <c r="J108" s="30">
        <v>1</v>
      </c>
      <c r="K108" s="30">
        <f>K103</f>
        <v>693.31999999999994</v>
      </c>
      <c r="L108" s="44">
        <f>J108*K108</f>
        <v>693.31999999999994</v>
      </c>
      <c r="M108" s="7"/>
    </row>
    <row r="109" spans="1:13" x14ac:dyDescent="0.25">
      <c r="A109" s="6"/>
      <c r="B109" s="23"/>
      <c r="C109" s="24"/>
      <c r="D109" s="24"/>
      <c r="E109" s="24"/>
      <c r="F109" s="24"/>
      <c r="G109" s="6"/>
      <c r="I109" s="30" t="s">
        <v>62</v>
      </c>
      <c r="J109" s="30">
        <v>7.0750000000000002</v>
      </c>
      <c r="K109" s="30">
        <f>K108</f>
        <v>693.31999999999994</v>
      </c>
      <c r="L109" s="44">
        <f>J109*K109</f>
        <v>4905.2389999999996</v>
      </c>
    </row>
    <row r="110" spans="1:13" x14ac:dyDescent="0.25">
      <c r="A110" s="6"/>
      <c r="B110" s="6"/>
      <c r="C110" s="6"/>
      <c r="D110" s="6"/>
      <c r="E110" s="6"/>
      <c r="F110" s="6"/>
      <c r="G110" s="6"/>
      <c r="H110" s="43" t="s">
        <v>60</v>
      </c>
      <c r="I110" s="43"/>
      <c r="J110" s="43"/>
      <c r="K110" s="43"/>
      <c r="L110" s="43"/>
      <c r="M110" s="43"/>
    </row>
    <row r="111" spans="1:13" x14ac:dyDescent="0.25">
      <c r="A111" s="6"/>
      <c r="B111" s="6"/>
      <c r="C111" s="6"/>
      <c r="D111" s="6"/>
      <c r="E111" s="14" t="s">
        <v>8</v>
      </c>
      <c r="F111" s="15">
        <f>F108</f>
        <v>187.5</v>
      </c>
      <c r="G111" s="6"/>
      <c r="H111" s="7"/>
      <c r="I111" s="41" t="s">
        <v>36</v>
      </c>
      <c r="J111" s="41"/>
      <c r="K111" s="41"/>
      <c r="L111" s="41"/>
      <c r="M111" s="7"/>
    </row>
    <row r="112" spans="1:13" x14ac:dyDescent="0.25">
      <c r="A112" s="6"/>
      <c r="B112" s="6"/>
      <c r="C112" s="6"/>
      <c r="D112" s="6"/>
      <c r="E112" s="6"/>
      <c r="F112" s="6"/>
      <c r="G112" s="6"/>
      <c r="H112" s="7"/>
      <c r="I112" s="11" t="s">
        <v>37</v>
      </c>
      <c r="J112" s="11" t="s">
        <v>44</v>
      </c>
      <c r="K112" s="11" t="s">
        <v>38</v>
      </c>
      <c r="L112" s="11" t="s">
        <v>46</v>
      </c>
      <c r="M112" s="7"/>
    </row>
    <row r="113" spans="1:13" x14ac:dyDescent="0.25">
      <c r="A113" s="6"/>
      <c r="B113" s="6"/>
      <c r="C113" s="6"/>
      <c r="D113" s="6"/>
      <c r="E113" s="6"/>
      <c r="F113" s="6"/>
      <c r="G113" s="6"/>
      <c r="H113" s="7"/>
      <c r="I113" s="30" t="s">
        <v>63</v>
      </c>
      <c r="J113" s="30">
        <v>4.5156000000000001</v>
      </c>
      <c r="K113" s="30">
        <f>K108</f>
        <v>693.31999999999994</v>
      </c>
      <c r="L113" s="44">
        <f>J113*K113</f>
        <v>3130.7557919999999</v>
      </c>
      <c r="M113" s="7"/>
    </row>
    <row r="114" spans="1:13" x14ac:dyDescent="0.25">
      <c r="A114" s="6"/>
      <c r="B114" s="6"/>
      <c r="C114" s="6"/>
      <c r="D114" s="6"/>
      <c r="E114" s="6"/>
      <c r="F114" s="6"/>
      <c r="G114" s="6"/>
      <c r="I114" s="30" t="s">
        <v>64</v>
      </c>
      <c r="J114" s="30">
        <v>14.7156</v>
      </c>
      <c r="K114" s="30">
        <f>K113</f>
        <v>693.31999999999994</v>
      </c>
      <c r="L114" s="44">
        <f>J114*K114</f>
        <v>10202.619792</v>
      </c>
    </row>
    <row r="115" spans="1:13" x14ac:dyDescent="0.25">
      <c r="A115" s="6"/>
      <c r="B115" s="6"/>
      <c r="C115" s="6"/>
      <c r="D115" s="6"/>
      <c r="E115" s="6"/>
      <c r="F115" s="6"/>
      <c r="G115" s="6"/>
      <c r="H115" s="16"/>
      <c r="I115" s="16"/>
      <c r="J115" s="16"/>
      <c r="K115" s="16"/>
      <c r="L115" s="16"/>
      <c r="M115" s="16"/>
    </row>
    <row r="116" spans="1:13" x14ac:dyDescent="0.25">
      <c r="A116" s="6"/>
      <c r="B116" s="6"/>
      <c r="C116" s="6"/>
      <c r="D116" s="6"/>
      <c r="E116" s="6"/>
      <c r="F116" s="6"/>
      <c r="G116" s="6"/>
      <c r="H116" s="16"/>
      <c r="I116" s="16"/>
      <c r="J116" s="16"/>
      <c r="K116" s="16"/>
      <c r="L116" s="16"/>
      <c r="M116" s="16"/>
    </row>
    <row r="117" spans="1:13" x14ac:dyDescent="0.25">
      <c r="A117" s="6"/>
      <c r="B117" s="6"/>
      <c r="C117" s="6"/>
      <c r="D117" s="6"/>
      <c r="E117" s="6"/>
      <c r="F117" s="6"/>
      <c r="G117" s="6"/>
      <c r="H117" s="16"/>
      <c r="I117" s="16"/>
      <c r="J117" s="16"/>
      <c r="K117" s="16"/>
      <c r="L117" s="16"/>
      <c r="M117" s="16"/>
    </row>
    <row r="118" spans="1:13" x14ac:dyDescent="0.25">
      <c r="A118" s="6"/>
      <c r="B118" s="6"/>
      <c r="C118" s="6"/>
      <c r="D118" s="6"/>
      <c r="E118" s="6"/>
      <c r="F118" s="6"/>
      <c r="G118" s="6"/>
      <c r="H118" s="16"/>
      <c r="I118" s="16"/>
      <c r="J118" s="16"/>
      <c r="K118" s="16"/>
      <c r="L118" s="16"/>
      <c r="M118" s="16"/>
    </row>
    <row r="119" spans="1:13" x14ac:dyDescent="0.25">
      <c r="A119" s="6"/>
      <c r="B119" s="6"/>
      <c r="C119" s="6"/>
      <c r="D119" s="6"/>
      <c r="E119" s="6"/>
      <c r="F119" s="6"/>
      <c r="G119" s="6"/>
      <c r="H119" s="16"/>
      <c r="I119" s="16"/>
      <c r="J119" s="16"/>
      <c r="K119" s="16"/>
      <c r="L119" s="16"/>
      <c r="M119" s="16"/>
    </row>
    <row r="120" spans="1:13" x14ac:dyDescent="0.25">
      <c r="A120" s="6"/>
      <c r="B120" s="6"/>
      <c r="C120" s="6"/>
      <c r="D120" s="6"/>
      <c r="E120" s="6"/>
      <c r="F120" s="6"/>
      <c r="G120" s="6"/>
      <c r="H120" s="16"/>
      <c r="I120" s="16"/>
      <c r="J120" s="16"/>
      <c r="K120" s="16"/>
      <c r="L120" s="16"/>
      <c r="M120" s="16"/>
    </row>
    <row r="121" spans="1:13" x14ac:dyDescent="0.25">
      <c r="A121" s="6"/>
      <c r="B121" s="6"/>
      <c r="C121" s="6"/>
      <c r="D121" s="6"/>
      <c r="E121" s="6"/>
      <c r="F121" s="6"/>
      <c r="G121" s="6"/>
      <c r="H121" s="16"/>
      <c r="I121" s="16"/>
      <c r="J121" s="16"/>
      <c r="K121" s="16"/>
      <c r="L121" s="16"/>
      <c r="M121" s="16"/>
    </row>
    <row r="122" spans="1:13" x14ac:dyDescent="0.25">
      <c r="A122" s="6"/>
      <c r="B122" s="6"/>
      <c r="C122" s="6"/>
      <c r="D122" s="6"/>
      <c r="E122" s="6"/>
      <c r="F122" s="6"/>
      <c r="G122" s="6"/>
      <c r="H122" s="16"/>
      <c r="I122" s="16"/>
      <c r="J122" s="16"/>
      <c r="K122" s="16"/>
      <c r="L122" s="16"/>
      <c r="M122" s="16"/>
    </row>
    <row r="123" spans="1:13" x14ac:dyDescent="0.25">
      <c r="A123" s="6"/>
      <c r="B123" s="6"/>
      <c r="C123" s="6"/>
      <c r="D123" s="6"/>
      <c r="E123" s="6"/>
      <c r="F123" s="6"/>
      <c r="G123" s="6"/>
      <c r="H123" s="16"/>
      <c r="I123" s="16"/>
      <c r="J123" s="16"/>
      <c r="K123" s="16"/>
      <c r="L123" s="16"/>
      <c r="M123" s="16"/>
    </row>
    <row r="124" spans="1:13" x14ac:dyDescent="0.25">
      <c r="A124" s="6"/>
      <c r="B124" s="6"/>
      <c r="C124" s="6"/>
      <c r="D124" s="6"/>
      <c r="E124" s="6"/>
      <c r="F124" s="6"/>
      <c r="G124" s="6"/>
      <c r="H124" s="16"/>
      <c r="I124" s="16"/>
      <c r="J124" s="16"/>
      <c r="K124" s="16"/>
      <c r="L124" s="16"/>
      <c r="M124" s="16"/>
    </row>
    <row r="125" spans="1:13" x14ac:dyDescent="0.25">
      <c r="A125" s="6"/>
      <c r="B125" s="6"/>
      <c r="C125" s="6"/>
      <c r="D125" s="6"/>
      <c r="E125" s="6"/>
      <c r="F125" s="6"/>
      <c r="G125" s="6"/>
      <c r="H125" s="16"/>
      <c r="I125" s="16"/>
      <c r="J125" s="16"/>
      <c r="K125" s="16"/>
      <c r="L125" s="16"/>
      <c r="M125" s="16"/>
    </row>
    <row r="126" spans="1:13" x14ac:dyDescent="0.25">
      <c r="A126" s="6"/>
      <c r="B126" s="6"/>
      <c r="C126" s="6"/>
      <c r="D126" s="6"/>
      <c r="E126" s="6"/>
      <c r="F126" s="6"/>
      <c r="G126" s="6"/>
      <c r="H126" s="16"/>
      <c r="I126" s="16"/>
      <c r="J126" s="16"/>
      <c r="K126" s="16"/>
      <c r="L126" s="16"/>
      <c r="M126" s="16"/>
    </row>
    <row r="127" spans="1:13" x14ac:dyDescent="0.25">
      <c r="A127" s="6"/>
      <c r="B127" s="6"/>
      <c r="C127" s="6"/>
      <c r="D127" s="6"/>
      <c r="E127" s="6"/>
      <c r="F127" s="6"/>
      <c r="G127" s="6"/>
      <c r="H127" s="16"/>
      <c r="I127" s="16"/>
      <c r="J127" s="16"/>
      <c r="K127" s="16"/>
      <c r="L127" s="16"/>
      <c r="M127" s="16"/>
    </row>
    <row r="128" spans="1:13" x14ac:dyDescent="0.25">
      <c r="A128" s="6"/>
      <c r="B128" s="6"/>
      <c r="C128" s="6"/>
      <c r="D128" s="6"/>
      <c r="E128" s="6"/>
      <c r="F128" s="6"/>
      <c r="G128" s="6"/>
      <c r="H128" s="16"/>
      <c r="I128" s="16"/>
      <c r="J128" s="16"/>
      <c r="K128" s="16"/>
      <c r="L128" s="16"/>
      <c r="M128" s="16"/>
    </row>
    <row r="129" spans="1:13" x14ac:dyDescent="0.25">
      <c r="A129" s="6"/>
      <c r="B129" s="6"/>
      <c r="C129" s="6"/>
      <c r="D129" s="6"/>
      <c r="E129" s="6"/>
      <c r="F129" s="6"/>
      <c r="G129" s="6"/>
      <c r="H129" s="16"/>
      <c r="I129" s="16"/>
      <c r="J129" s="16"/>
      <c r="K129" s="16"/>
      <c r="L129" s="16"/>
      <c r="M129" s="16"/>
    </row>
    <row r="130" spans="1:13" x14ac:dyDescent="0.25">
      <c r="A130" s="6"/>
      <c r="B130" s="6"/>
      <c r="C130" s="6"/>
      <c r="D130" s="6"/>
      <c r="E130" s="6"/>
      <c r="F130" s="6"/>
      <c r="G130" s="6"/>
      <c r="H130" s="16"/>
      <c r="I130" s="16"/>
      <c r="J130" s="16"/>
      <c r="K130" s="16"/>
      <c r="L130" s="16"/>
      <c r="M130" s="16"/>
    </row>
    <row r="131" spans="1:13" x14ac:dyDescent="0.25">
      <c r="A131" s="6"/>
      <c r="B131" s="6"/>
      <c r="C131" s="6"/>
      <c r="D131" s="6"/>
      <c r="E131" s="6"/>
      <c r="F131" s="6"/>
      <c r="G131" s="6"/>
      <c r="H131" s="16"/>
      <c r="I131" s="16"/>
      <c r="J131" s="16"/>
      <c r="K131" s="16"/>
      <c r="L131" s="16"/>
      <c r="M131" s="16"/>
    </row>
    <row r="132" spans="1:13" x14ac:dyDescent="0.25">
      <c r="A132" s="6"/>
      <c r="B132" s="6"/>
      <c r="C132" s="6"/>
      <c r="D132" s="6"/>
      <c r="E132" s="6"/>
      <c r="F132" s="6"/>
      <c r="G132" s="6"/>
      <c r="H132" s="16"/>
      <c r="I132" s="16"/>
      <c r="J132" s="16"/>
      <c r="K132" s="16"/>
      <c r="L132" s="16"/>
      <c r="M132" s="16"/>
    </row>
    <row r="133" spans="1:13" x14ac:dyDescent="0.25">
      <c r="A133" s="6"/>
      <c r="B133" s="6"/>
      <c r="C133" s="6"/>
      <c r="D133" s="6"/>
      <c r="E133" s="6"/>
      <c r="F133" s="6"/>
      <c r="G133" s="6"/>
      <c r="H133" s="16"/>
      <c r="I133" s="16"/>
      <c r="J133" s="16"/>
      <c r="K133" s="16"/>
      <c r="L133" s="16"/>
      <c r="M133" s="16"/>
    </row>
    <row r="134" spans="1:13" x14ac:dyDescent="0.25">
      <c r="A134" s="6"/>
      <c r="B134" s="6"/>
      <c r="C134" s="6"/>
      <c r="D134" s="6"/>
      <c r="E134" s="6"/>
      <c r="F134" s="6"/>
      <c r="G134" s="6"/>
      <c r="H134" s="16"/>
      <c r="I134" s="16"/>
      <c r="J134" s="16"/>
      <c r="K134" s="16"/>
      <c r="L134" s="16"/>
      <c r="M134" s="16"/>
    </row>
    <row r="135" spans="1:13" x14ac:dyDescent="0.25">
      <c r="A135" s="6"/>
      <c r="B135" s="17" t="s">
        <v>7</v>
      </c>
      <c r="C135" s="17"/>
      <c r="D135" s="17"/>
      <c r="E135" s="17"/>
      <c r="F135" s="17"/>
      <c r="G135" s="6"/>
      <c r="H135" s="16"/>
      <c r="I135" s="16"/>
      <c r="J135" s="16"/>
      <c r="K135" s="16"/>
      <c r="L135" s="16"/>
      <c r="M135" s="16"/>
    </row>
    <row r="136" spans="1:13" x14ac:dyDescent="0.25">
      <c r="A136" s="18" t="s">
        <v>6</v>
      </c>
      <c r="B136" s="19"/>
      <c r="C136" s="19"/>
      <c r="D136" s="19"/>
      <c r="E136" s="19"/>
      <c r="F136" s="19"/>
      <c r="G136" s="19"/>
      <c r="H136" s="16"/>
      <c r="I136" s="16"/>
      <c r="J136" s="16"/>
      <c r="K136" s="16"/>
      <c r="L136" s="16"/>
      <c r="M136" s="16"/>
    </row>
    <row r="137" spans="1:13" x14ac:dyDescent="0.25">
      <c r="A137" s="6"/>
      <c r="B137" s="6"/>
      <c r="C137" s="6"/>
      <c r="D137" s="6"/>
      <c r="E137" s="6"/>
      <c r="F137" s="6"/>
      <c r="G137" s="6"/>
      <c r="H137" s="16"/>
      <c r="I137" s="16"/>
      <c r="J137" s="16"/>
      <c r="K137" s="16"/>
      <c r="L137" s="16"/>
      <c r="M137" s="16"/>
    </row>
    <row r="138" spans="1:13" x14ac:dyDescent="0.25">
      <c r="A138" s="6"/>
      <c r="B138" s="6"/>
      <c r="C138" s="6"/>
      <c r="D138" s="6"/>
      <c r="E138" s="6"/>
      <c r="F138" s="6"/>
      <c r="G138" s="6"/>
      <c r="H138" s="16"/>
      <c r="I138" s="16"/>
      <c r="J138" s="16"/>
      <c r="K138" s="16"/>
      <c r="L138" s="16"/>
      <c r="M138" s="16"/>
    </row>
    <row r="139" spans="1:13" x14ac:dyDescent="0.25">
      <c r="A139" s="6"/>
      <c r="B139" s="6"/>
      <c r="C139" s="6"/>
      <c r="D139" s="6"/>
      <c r="E139" s="6"/>
      <c r="F139" s="6"/>
      <c r="G139" s="6"/>
      <c r="H139" s="16"/>
      <c r="I139" s="16"/>
      <c r="J139" s="16"/>
      <c r="K139" s="16"/>
      <c r="L139" s="16"/>
      <c r="M139" s="16"/>
    </row>
    <row r="140" spans="1:13" x14ac:dyDescent="0.25">
      <c r="A140" s="6"/>
      <c r="B140" s="6"/>
      <c r="C140" s="6"/>
      <c r="D140" s="6"/>
      <c r="E140" s="6"/>
      <c r="F140" s="6"/>
      <c r="G140" s="6"/>
      <c r="H140" s="16"/>
      <c r="I140" s="16"/>
      <c r="J140" s="16"/>
      <c r="K140" s="16"/>
      <c r="L140" s="16"/>
      <c r="M140" s="16"/>
    </row>
    <row r="141" spans="1:13" x14ac:dyDescent="0.25">
      <c r="A141" s="6"/>
      <c r="B141" s="6"/>
      <c r="C141" s="6"/>
      <c r="D141" s="6"/>
      <c r="E141" s="6"/>
      <c r="F141" s="6"/>
      <c r="G141" s="47" t="s">
        <v>116</v>
      </c>
      <c r="H141" s="47"/>
      <c r="I141" s="47"/>
      <c r="J141" s="47"/>
      <c r="K141" s="47"/>
      <c r="L141" s="47"/>
      <c r="M141" s="47"/>
    </row>
    <row r="142" spans="1:13" x14ac:dyDescent="0.25">
      <c r="A142" s="6"/>
      <c r="B142" s="6"/>
      <c r="C142" s="6"/>
      <c r="D142" s="6"/>
      <c r="E142" s="6"/>
      <c r="F142" s="6"/>
      <c r="G142" s="50" t="s">
        <v>66</v>
      </c>
      <c r="H142" s="50"/>
      <c r="I142" s="50" t="s">
        <v>67</v>
      </c>
      <c r="J142" s="51" t="s">
        <v>76</v>
      </c>
      <c r="K142" s="51" t="s">
        <v>71</v>
      </c>
      <c r="L142" s="51"/>
      <c r="M142" s="50" t="s">
        <v>68</v>
      </c>
    </row>
    <row r="143" spans="1:13" x14ac:dyDescent="0.25">
      <c r="A143" s="6"/>
      <c r="B143" s="25" t="s">
        <v>21</v>
      </c>
      <c r="C143" s="25"/>
      <c r="D143" s="25"/>
      <c r="E143" s="25"/>
      <c r="F143" s="6"/>
      <c r="G143" s="50"/>
      <c r="H143" s="50"/>
      <c r="I143" s="50"/>
      <c r="J143" s="51"/>
      <c r="K143" s="51"/>
      <c r="L143" s="51"/>
      <c r="M143" s="50"/>
    </row>
    <row r="144" spans="1:13" x14ac:dyDescent="0.25">
      <c r="A144" s="6"/>
      <c r="B144" s="26" t="s">
        <v>0</v>
      </c>
      <c r="C144" s="27" t="s">
        <v>42</v>
      </c>
      <c r="D144" s="27" t="s">
        <v>1</v>
      </c>
      <c r="E144" s="27" t="s">
        <v>43</v>
      </c>
      <c r="F144" s="6"/>
      <c r="G144" s="48" t="s">
        <v>69</v>
      </c>
      <c r="H144" s="48"/>
      <c r="I144" s="49" t="s">
        <v>70</v>
      </c>
      <c r="J144" s="52">
        <f>L52</f>
        <v>5585.8487724000006</v>
      </c>
      <c r="K144" s="48">
        <v>5.0750000000000002</v>
      </c>
      <c r="L144" s="48"/>
      <c r="M144" s="53">
        <f>J144/K144</f>
        <v>1100.659856630542</v>
      </c>
    </row>
    <row r="145" spans="1:13" x14ac:dyDescent="0.25">
      <c r="A145" s="6"/>
      <c r="B145" s="26"/>
      <c r="C145" s="27"/>
      <c r="D145" s="27"/>
      <c r="E145" s="27"/>
      <c r="F145" s="6"/>
      <c r="G145" s="48" t="s">
        <v>72</v>
      </c>
      <c r="H145" s="48"/>
      <c r="I145" s="49" t="s">
        <v>73</v>
      </c>
      <c r="J145" s="52">
        <f>L52</f>
        <v>5585.8487724000006</v>
      </c>
      <c r="K145" s="48">
        <v>5.0750000000000002</v>
      </c>
      <c r="L145" s="48"/>
      <c r="M145" s="53">
        <f>J145/K145</f>
        <v>1100.659856630542</v>
      </c>
    </row>
    <row r="146" spans="1:13" x14ac:dyDescent="0.25">
      <c r="A146" s="6"/>
      <c r="B146" s="28" t="s">
        <v>5</v>
      </c>
      <c r="C146" s="29">
        <v>2500</v>
      </c>
      <c r="D146" s="29">
        <v>0.15</v>
      </c>
      <c r="E146" s="29">
        <f>D146*C146</f>
        <v>375</v>
      </c>
      <c r="F146" s="6"/>
      <c r="G146" s="48" t="s">
        <v>74</v>
      </c>
      <c r="H146" s="48"/>
      <c r="I146" s="49" t="s">
        <v>75</v>
      </c>
      <c r="J146" s="52">
        <f>L56+L60+L64</f>
        <v>15666.124437600001</v>
      </c>
      <c r="K146" s="48">
        <v>12.074999999999999</v>
      </c>
      <c r="L146" s="48"/>
      <c r="M146" s="53">
        <f>J146/K146</f>
        <v>1297.4016097391307</v>
      </c>
    </row>
    <row r="147" spans="1:13" x14ac:dyDescent="0.25">
      <c r="A147" s="6"/>
      <c r="B147" s="28"/>
      <c r="C147" s="29"/>
      <c r="D147" s="29"/>
      <c r="E147" s="29"/>
      <c r="F147" s="6"/>
      <c r="G147" s="48" t="s">
        <v>77</v>
      </c>
      <c r="H147" s="48"/>
      <c r="I147" s="49" t="s">
        <v>85</v>
      </c>
      <c r="J147" s="52">
        <f>L56</f>
        <v>5401.9353804000002</v>
      </c>
      <c r="K147" s="48">
        <v>6.0750000000000002</v>
      </c>
      <c r="L147" s="48"/>
      <c r="M147" s="53">
        <f t="shared" ref="M147:M159" si="0">J147/K147</f>
        <v>889.20747002469136</v>
      </c>
    </row>
    <row r="148" spans="1:13" x14ac:dyDescent="0.25">
      <c r="A148" s="6"/>
      <c r="B148" s="30" t="s">
        <v>10</v>
      </c>
      <c r="C148" s="30">
        <v>1550</v>
      </c>
      <c r="D148" s="30">
        <v>0.05</v>
      </c>
      <c r="E148" s="30">
        <f>D148*C148</f>
        <v>77.5</v>
      </c>
      <c r="F148" s="6"/>
      <c r="G148" s="48" t="s">
        <v>78</v>
      </c>
      <c r="H148" s="48"/>
      <c r="I148" s="49" t="s">
        <v>86</v>
      </c>
      <c r="J148" s="52">
        <f>L64</f>
        <v>3577.6793598000008</v>
      </c>
      <c r="K148" s="48">
        <v>4.1500000000000004</v>
      </c>
      <c r="L148" s="48"/>
      <c r="M148" s="53">
        <f t="shared" si="0"/>
        <v>862.0914120000001</v>
      </c>
    </row>
    <row r="149" spans="1:13" x14ac:dyDescent="0.25">
      <c r="A149" s="6"/>
      <c r="B149" s="28" t="s">
        <v>11</v>
      </c>
      <c r="C149" s="29">
        <v>2100</v>
      </c>
      <c r="D149" s="29">
        <v>0.03</v>
      </c>
      <c r="E149" s="31">
        <f>D149*C149</f>
        <v>63</v>
      </c>
      <c r="F149" s="6"/>
      <c r="G149" s="48" t="s">
        <v>79</v>
      </c>
      <c r="H149" s="48"/>
      <c r="I149" s="49" t="s">
        <v>87</v>
      </c>
      <c r="J149" s="52">
        <f>L68</f>
        <v>8899.6635159999987</v>
      </c>
      <c r="K149" s="48">
        <v>6.3</v>
      </c>
      <c r="L149" s="48"/>
      <c r="M149" s="53">
        <f t="shared" si="0"/>
        <v>1412.6450025396823</v>
      </c>
    </row>
    <row r="150" spans="1:13" x14ac:dyDescent="0.25">
      <c r="A150" s="6"/>
      <c r="B150" s="28"/>
      <c r="C150" s="29"/>
      <c r="D150" s="29"/>
      <c r="E150" s="32"/>
      <c r="F150" s="6"/>
      <c r="G150" s="48" t="s">
        <v>80</v>
      </c>
      <c r="H150" s="48"/>
      <c r="I150" s="49" t="s">
        <v>88</v>
      </c>
      <c r="J150" s="52">
        <f>L68</f>
        <v>8899.6635159999987</v>
      </c>
      <c r="K150" s="48">
        <v>6.3</v>
      </c>
      <c r="L150" s="48"/>
      <c r="M150" s="53">
        <f t="shared" si="0"/>
        <v>1412.6450025396823</v>
      </c>
    </row>
    <row r="151" spans="1:13" x14ac:dyDescent="0.25">
      <c r="A151" s="6"/>
      <c r="B151" s="30" t="s">
        <v>18</v>
      </c>
      <c r="C151" s="30">
        <v>1500</v>
      </c>
      <c r="D151" s="30">
        <v>2.5000000000000001E-2</v>
      </c>
      <c r="E151" s="30">
        <f>D151*C151</f>
        <v>37.5</v>
      </c>
      <c r="F151" s="6"/>
      <c r="G151" s="48" t="s">
        <v>81</v>
      </c>
      <c r="H151" s="48"/>
      <c r="I151" s="49" t="s">
        <v>89</v>
      </c>
      <c r="J151" s="52">
        <f>L69</f>
        <v>2878.2486479999998</v>
      </c>
      <c r="K151" s="48">
        <v>4.0750000000000002</v>
      </c>
      <c r="L151" s="48"/>
      <c r="M151" s="53">
        <f t="shared" si="0"/>
        <v>706.31868662576676</v>
      </c>
    </row>
    <row r="152" spans="1:13" x14ac:dyDescent="0.25">
      <c r="A152" s="6"/>
      <c r="B152" s="30" t="str">
        <f>B149</f>
        <v>CEMENTO-ARENA</v>
      </c>
      <c r="C152" s="30">
        <v>2100</v>
      </c>
      <c r="D152" s="30">
        <v>3.0000000000000001E-3</v>
      </c>
      <c r="E152" s="30">
        <f>D152*C152</f>
        <v>6.3</v>
      </c>
      <c r="F152" s="6"/>
      <c r="G152" s="48" t="s">
        <v>82</v>
      </c>
      <c r="H152" s="48"/>
      <c r="I152" s="49" t="s">
        <v>90</v>
      </c>
      <c r="J152" s="52">
        <f>L69</f>
        <v>2878.2486479999998</v>
      </c>
      <c r="K152" s="48">
        <v>4.0750000000000002</v>
      </c>
      <c r="L152" s="48"/>
      <c r="M152" s="53">
        <f t="shared" si="0"/>
        <v>706.31868662576676</v>
      </c>
    </row>
    <row r="153" spans="1:13" x14ac:dyDescent="0.25">
      <c r="A153" s="6"/>
      <c r="B153" s="33" t="s">
        <v>12</v>
      </c>
      <c r="C153" s="33">
        <v>1340</v>
      </c>
      <c r="D153" s="33">
        <v>3.0000000000000001E-3</v>
      </c>
      <c r="E153" s="33">
        <f>D153*C153</f>
        <v>4.0200000000000005</v>
      </c>
      <c r="F153" s="6"/>
      <c r="G153" s="48" t="s">
        <v>83</v>
      </c>
      <c r="H153" s="48"/>
      <c r="I153" s="49" t="s">
        <v>96</v>
      </c>
      <c r="J153" s="52">
        <f>L99</f>
        <v>4464.2181479999999</v>
      </c>
      <c r="K153" s="48">
        <v>5.0750000000000002</v>
      </c>
      <c r="L153" s="48"/>
      <c r="M153" s="53">
        <f t="shared" si="0"/>
        <v>879.64889615763548</v>
      </c>
    </row>
    <row r="154" spans="1:13" x14ac:dyDescent="0.25">
      <c r="A154" s="6"/>
      <c r="B154" s="30" t="s">
        <v>28</v>
      </c>
      <c r="C154" s="30">
        <v>1500</v>
      </c>
      <c r="D154" s="30">
        <v>0.02</v>
      </c>
      <c r="E154" s="30">
        <f>D154*C154</f>
        <v>30</v>
      </c>
      <c r="F154" s="6"/>
      <c r="G154" s="48" t="s">
        <v>84</v>
      </c>
      <c r="H154" s="48"/>
      <c r="I154" s="49" t="s">
        <v>98</v>
      </c>
      <c r="J154" s="52">
        <f>L98+L103</f>
        <v>10369.363251999999</v>
      </c>
      <c r="K154" s="48">
        <v>6.05</v>
      </c>
      <c r="L154" s="48"/>
      <c r="M154" s="53">
        <f t="shared" si="0"/>
        <v>1713.9443391735535</v>
      </c>
    </row>
    <row r="155" spans="1:13" x14ac:dyDescent="0.25">
      <c r="A155" s="16"/>
      <c r="B155" s="16"/>
      <c r="C155" s="16"/>
      <c r="D155" s="16"/>
      <c r="E155" s="16"/>
      <c r="F155" s="6"/>
      <c r="G155" s="48" t="s">
        <v>91</v>
      </c>
      <c r="H155" s="48"/>
      <c r="I155" s="49" t="s">
        <v>99</v>
      </c>
      <c r="J155" s="52">
        <f>L103</f>
        <v>5685.2239999999993</v>
      </c>
      <c r="K155" s="48">
        <v>6.05</v>
      </c>
      <c r="L155" s="48"/>
      <c r="M155" s="53">
        <f t="shared" si="0"/>
        <v>939.7064462809916</v>
      </c>
    </row>
    <row r="156" spans="1:13" x14ac:dyDescent="0.25">
      <c r="A156" s="6"/>
      <c r="B156" s="34"/>
      <c r="C156" s="34"/>
      <c r="D156" s="35" t="s">
        <v>8</v>
      </c>
      <c r="E156" s="36">
        <f>SUM(E146:E154)</f>
        <v>593.31999999999994</v>
      </c>
      <c r="F156" s="6"/>
      <c r="G156" s="48" t="s">
        <v>92</v>
      </c>
      <c r="H156" s="48"/>
      <c r="I156" s="49" t="s">
        <v>100</v>
      </c>
      <c r="J156" s="52">
        <f>L99+L104+L109</f>
        <v>12283.134447999999</v>
      </c>
      <c r="K156" s="48">
        <v>9.0500000000000007</v>
      </c>
      <c r="L156" s="48"/>
      <c r="M156" s="53">
        <f t="shared" si="0"/>
        <v>1357.2524251933698</v>
      </c>
    </row>
    <row r="157" spans="1:13" x14ac:dyDescent="0.25">
      <c r="A157" s="6"/>
      <c r="B157" s="6"/>
      <c r="C157" s="6"/>
      <c r="D157" s="35" t="s">
        <v>14</v>
      </c>
      <c r="E157" s="36">
        <v>100</v>
      </c>
      <c r="F157" s="6"/>
      <c r="G157" s="48" t="s">
        <v>93</v>
      </c>
      <c r="H157" s="48"/>
      <c r="I157" s="49" t="s">
        <v>101</v>
      </c>
      <c r="J157" s="52">
        <f>L109+L114</f>
        <v>15107.858791999999</v>
      </c>
      <c r="K157" s="48">
        <v>9.0500000000000007</v>
      </c>
      <c r="L157" s="48"/>
      <c r="M157" s="53">
        <f t="shared" si="0"/>
        <v>1669.3766620994472</v>
      </c>
    </row>
    <row r="158" spans="1:13" x14ac:dyDescent="0.25">
      <c r="A158" s="6"/>
      <c r="B158" s="6"/>
      <c r="C158" s="6"/>
      <c r="D158" s="6"/>
      <c r="E158" s="6"/>
      <c r="F158" s="6"/>
      <c r="G158" s="48" t="s">
        <v>94</v>
      </c>
      <c r="H158" s="48"/>
      <c r="I158" s="49" t="s">
        <v>102</v>
      </c>
      <c r="J158" s="52">
        <f>L113</f>
        <v>3130.7557919999999</v>
      </c>
      <c r="K158" s="48">
        <v>4.25</v>
      </c>
      <c r="L158" s="48"/>
      <c r="M158" s="53">
        <f t="shared" si="0"/>
        <v>736.64842164705885</v>
      </c>
    </row>
    <row r="159" spans="1:13" x14ac:dyDescent="0.25">
      <c r="A159" s="6"/>
      <c r="B159" s="6"/>
      <c r="C159" s="6"/>
      <c r="D159" s="14" t="s">
        <v>19</v>
      </c>
      <c r="E159" s="37">
        <f>SUM(E156:E157)</f>
        <v>693.31999999999994</v>
      </c>
      <c r="F159" s="6"/>
      <c r="G159" s="48" t="s">
        <v>95</v>
      </c>
      <c r="H159" s="48"/>
      <c r="I159" s="49" t="s">
        <v>103</v>
      </c>
      <c r="J159" s="52">
        <f>L114</f>
        <v>10202.619792</v>
      </c>
      <c r="K159" s="48">
        <v>9.0500000000000007</v>
      </c>
      <c r="L159" s="48"/>
      <c r="M159" s="53">
        <f t="shared" si="0"/>
        <v>1127.3613029834253</v>
      </c>
    </row>
    <row r="160" spans="1:13" x14ac:dyDescent="0.25">
      <c r="A160" s="6"/>
      <c r="B160" s="6"/>
      <c r="C160" s="6"/>
      <c r="D160" s="6"/>
      <c r="E160" s="6"/>
      <c r="F160" s="6"/>
      <c r="G160" s="6"/>
      <c r="H160" s="16"/>
      <c r="I160" s="16"/>
      <c r="J160" s="16"/>
      <c r="K160" s="16"/>
      <c r="L160" s="16"/>
      <c r="M160" s="16"/>
    </row>
    <row r="161" spans="1:13" x14ac:dyDescent="0.25">
      <c r="A161" s="6"/>
      <c r="B161" s="6"/>
      <c r="C161" s="6"/>
      <c r="D161" s="6"/>
      <c r="E161" s="6"/>
      <c r="F161" s="6"/>
      <c r="G161" s="6"/>
      <c r="H161" s="16"/>
      <c r="I161" s="16"/>
      <c r="J161" s="16"/>
      <c r="K161" s="16"/>
      <c r="L161" s="16"/>
      <c r="M161" s="16"/>
    </row>
    <row r="162" spans="1:13" x14ac:dyDescent="0.25">
      <c r="A162" s="6"/>
      <c r="B162" s="6"/>
      <c r="C162" s="6"/>
      <c r="D162" s="6"/>
      <c r="E162" s="6"/>
      <c r="F162" s="6"/>
      <c r="G162" s="6"/>
      <c r="H162" s="16"/>
      <c r="I162" s="16"/>
      <c r="J162" s="16"/>
      <c r="K162" s="16"/>
      <c r="L162" s="16"/>
      <c r="M162" s="16"/>
    </row>
    <row r="163" spans="1:13" x14ac:dyDescent="0.25">
      <c r="A163" s="6"/>
      <c r="B163" s="6"/>
      <c r="C163" s="6"/>
      <c r="D163" s="6"/>
      <c r="E163" s="6"/>
      <c r="F163" s="6"/>
      <c r="G163" s="6"/>
      <c r="H163" s="16"/>
      <c r="I163" s="16"/>
      <c r="J163" s="16"/>
      <c r="K163" s="16"/>
      <c r="L163" s="16"/>
      <c r="M163" s="16"/>
    </row>
    <row r="164" spans="1:13" x14ac:dyDescent="0.25">
      <c r="A164" s="6"/>
      <c r="B164" s="6"/>
      <c r="C164" s="6"/>
      <c r="D164" s="6"/>
      <c r="E164" s="6"/>
      <c r="F164" s="6"/>
      <c r="G164" s="6"/>
      <c r="H164" s="16"/>
      <c r="I164" s="16"/>
      <c r="J164" s="16"/>
      <c r="K164" s="16"/>
      <c r="L164" s="16"/>
      <c r="M164" s="16"/>
    </row>
    <row r="165" spans="1:13" x14ac:dyDescent="0.25">
      <c r="A165" s="6"/>
      <c r="B165" s="6"/>
      <c r="C165" s="6"/>
      <c r="D165" s="6"/>
      <c r="E165" s="6"/>
      <c r="F165" s="6"/>
      <c r="G165" s="6"/>
      <c r="H165" s="16"/>
      <c r="I165" s="16"/>
      <c r="J165" s="16"/>
      <c r="K165" s="16"/>
      <c r="L165" s="16"/>
      <c r="M165" s="16"/>
    </row>
    <row r="166" spans="1:13" x14ac:dyDescent="0.25">
      <c r="A166" s="6"/>
      <c r="B166" s="6"/>
      <c r="C166" s="6"/>
      <c r="D166" s="6"/>
      <c r="E166" s="6"/>
      <c r="F166" s="6"/>
      <c r="G166" s="6"/>
      <c r="H166" s="16"/>
      <c r="I166" s="16"/>
      <c r="J166" s="16"/>
      <c r="K166" s="16"/>
      <c r="L166" s="16"/>
      <c r="M166" s="16"/>
    </row>
    <row r="167" spans="1:13" x14ac:dyDescent="0.25">
      <c r="A167" s="6"/>
      <c r="B167" s="6"/>
      <c r="C167" s="6"/>
      <c r="D167" s="6"/>
      <c r="E167" s="6"/>
      <c r="F167" s="6"/>
      <c r="G167" s="6"/>
      <c r="H167" s="16"/>
      <c r="I167" s="16"/>
      <c r="J167" s="16"/>
      <c r="K167" s="16"/>
      <c r="L167" s="16"/>
      <c r="M167" s="16"/>
    </row>
    <row r="168" spans="1:13" x14ac:dyDescent="0.25">
      <c r="A168" s="6"/>
      <c r="B168" s="6"/>
      <c r="C168" s="6"/>
      <c r="D168" s="6"/>
      <c r="E168" s="6"/>
      <c r="F168" s="6"/>
      <c r="G168" s="6"/>
      <c r="H168" s="16"/>
      <c r="I168" s="16"/>
      <c r="J168" s="16"/>
      <c r="K168" s="16"/>
      <c r="L168" s="16"/>
      <c r="M168" s="16"/>
    </row>
    <row r="169" spans="1:13" x14ac:dyDescent="0.25">
      <c r="A169" s="6"/>
      <c r="B169" s="6"/>
      <c r="C169" s="6"/>
      <c r="D169" s="6"/>
      <c r="E169" s="6"/>
      <c r="F169" s="6"/>
      <c r="G169" s="6"/>
      <c r="H169" s="16"/>
      <c r="I169" s="16"/>
      <c r="J169" s="16"/>
      <c r="K169" s="16"/>
      <c r="L169" s="16"/>
      <c r="M169" s="16"/>
    </row>
    <row r="170" spans="1:13" x14ac:dyDescent="0.25">
      <c r="A170" s="6"/>
      <c r="B170" s="6"/>
      <c r="C170" s="6"/>
      <c r="D170" s="6"/>
      <c r="E170" s="6"/>
      <c r="F170" s="6"/>
      <c r="G170" s="6"/>
      <c r="H170" s="16"/>
      <c r="I170" s="16"/>
      <c r="J170" s="16"/>
      <c r="K170" s="16"/>
      <c r="L170" s="16"/>
      <c r="M170" s="16"/>
    </row>
    <row r="171" spans="1:13" x14ac:dyDescent="0.25">
      <c r="A171" s="6"/>
      <c r="B171" s="6"/>
      <c r="C171" s="6"/>
      <c r="D171" s="6"/>
      <c r="E171" s="6"/>
      <c r="F171" s="6"/>
      <c r="G171" s="6"/>
      <c r="H171" s="16"/>
      <c r="I171" s="16"/>
      <c r="J171" s="16"/>
      <c r="K171" s="16"/>
      <c r="L171" s="16"/>
      <c r="M171" s="16"/>
    </row>
    <row r="172" spans="1:13" x14ac:dyDescent="0.25">
      <c r="A172" s="6"/>
      <c r="B172" s="6"/>
      <c r="C172" s="6"/>
      <c r="D172" s="6"/>
      <c r="E172" s="6"/>
      <c r="F172" s="6"/>
      <c r="G172" s="6"/>
      <c r="H172" s="16"/>
      <c r="I172" s="16"/>
      <c r="J172" s="16"/>
      <c r="K172" s="16"/>
      <c r="L172" s="16"/>
      <c r="M172" s="16"/>
    </row>
    <row r="173" spans="1:13" x14ac:dyDescent="0.25">
      <c r="A173" s="6"/>
      <c r="B173" s="6"/>
      <c r="C173" s="6"/>
      <c r="D173" s="6"/>
      <c r="E173" s="6"/>
      <c r="F173" s="6"/>
      <c r="G173" s="6"/>
      <c r="H173" s="16"/>
      <c r="I173" s="16"/>
      <c r="J173" s="16"/>
      <c r="K173" s="16"/>
      <c r="L173" s="16"/>
      <c r="M173" s="16"/>
    </row>
    <row r="174" spans="1:13" x14ac:dyDescent="0.25">
      <c r="A174" s="6"/>
      <c r="B174" s="6"/>
      <c r="C174" s="6"/>
      <c r="D174" s="6"/>
      <c r="E174" s="6"/>
      <c r="F174" s="6"/>
      <c r="G174" s="6"/>
      <c r="H174" s="16"/>
      <c r="I174" s="16"/>
      <c r="J174" s="16"/>
      <c r="K174" s="16"/>
      <c r="L174" s="16"/>
      <c r="M174" s="16"/>
    </row>
    <row r="175" spans="1:13" x14ac:dyDescent="0.25">
      <c r="A175" s="6"/>
      <c r="B175" s="6"/>
      <c r="C175" s="6"/>
      <c r="D175" s="6"/>
      <c r="E175" s="6"/>
      <c r="F175" s="6"/>
      <c r="G175" s="6"/>
      <c r="H175" s="16"/>
      <c r="I175" s="16"/>
      <c r="J175" s="16"/>
      <c r="K175" s="16"/>
      <c r="L175" s="16"/>
      <c r="M175" s="16"/>
    </row>
    <row r="176" spans="1:13" x14ac:dyDescent="0.25">
      <c r="A176" s="6"/>
      <c r="B176" s="6"/>
      <c r="C176" s="6"/>
      <c r="D176" s="6"/>
      <c r="E176" s="6"/>
      <c r="F176" s="6"/>
      <c r="G176" s="6"/>
      <c r="H176" s="16"/>
      <c r="I176" s="16"/>
      <c r="J176" s="16"/>
      <c r="K176" s="16"/>
      <c r="L176" s="16"/>
      <c r="M176" s="16"/>
    </row>
    <row r="177" spans="1:13" x14ac:dyDescent="0.25">
      <c r="A177" s="6"/>
      <c r="B177" s="6"/>
      <c r="C177" s="6"/>
      <c r="D177" s="6"/>
      <c r="E177" s="6"/>
      <c r="F177" s="6"/>
      <c r="G177" s="6"/>
      <c r="H177" s="16"/>
      <c r="I177" s="16"/>
      <c r="J177" s="16"/>
      <c r="K177" s="16"/>
      <c r="L177" s="16"/>
      <c r="M177" s="16"/>
    </row>
    <row r="178" spans="1:13" x14ac:dyDescent="0.25">
      <c r="A178" s="6"/>
      <c r="B178" s="6"/>
      <c r="C178" s="6"/>
      <c r="D178" s="6"/>
      <c r="E178" s="6"/>
      <c r="F178" s="6"/>
      <c r="G178" s="6"/>
      <c r="H178" s="16"/>
      <c r="I178" s="16"/>
      <c r="J178" s="16"/>
      <c r="K178" s="16"/>
      <c r="L178" s="16"/>
      <c r="M178" s="16"/>
    </row>
    <row r="179" spans="1:13" x14ac:dyDescent="0.25">
      <c r="A179" s="6"/>
      <c r="B179" s="6"/>
      <c r="C179" s="6"/>
      <c r="D179" s="6"/>
      <c r="E179" s="6"/>
      <c r="F179" s="6"/>
      <c r="G179" s="6"/>
      <c r="H179" s="16"/>
      <c r="I179" s="16"/>
      <c r="J179" s="16"/>
      <c r="K179" s="16"/>
      <c r="L179" s="16"/>
      <c r="M179" s="16"/>
    </row>
    <row r="180" spans="1:13" x14ac:dyDescent="0.25">
      <c r="A180" s="17" t="str">
        <f>B135</f>
        <v>*ENLACES PARA PESOS ESPECÍFICOS Y CARGAS VIVAS.</v>
      </c>
      <c r="B180" s="17"/>
      <c r="C180" s="17"/>
      <c r="D180" s="17"/>
      <c r="E180" s="17"/>
      <c r="F180" s="17"/>
      <c r="G180" s="17"/>
      <c r="H180" s="16"/>
      <c r="I180" s="16"/>
      <c r="J180" s="16"/>
      <c r="K180" s="16"/>
      <c r="L180" s="16"/>
      <c r="M180" s="16"/>
    </row>
    <row r="181" spans="1:13" x14ac:dyDescent="0.25">
      <c r="A181" s="38" t="s">
        <v>13</v>
      </c>
      <c r="B181" s="38"/>
      <c r="C181" s="38"/>
      <c r="D181" s="38"/>
      <c r="E181" s="38"/>
      <c r="F181" s="38"/>
      <c r="G181" s="38"/>
      <c r="H181" s="16"/>
      <c r="I181" s="16"/>
      <c r="J181" s="16"/>
      <c r="K181" s="16"/>
      <c r="L181" s="16"/>
      <c r="M181" s="16"/>
    </row>
    <row r="182" spans="1:13" x14ac:dyDescent="0.25">
      <c r="A182" s="38"/>
      <c r="B182" s="38"/>
      <c r="C182" s="38"/>
      <c r="D182" s="38"/>
      <c r="E182" s="38"/>
      <c r="F182" s="38"/>
      <c r="G182" s="38"/>
      <c r="H182" s="16"/>
      <c r="I182" s="16"/>
      <c r="J182" s="16"/>
      <c r="K182" s="16"/>
      <c r="L182" s="16"/>
      <c r="M182" s="16"/>
    </row>
    <row r="183" spans="1:13" x14ac:dyDescent="0.25">
      <c r="A183" s="18" t="s">
        <v>17</v>
      </c>
      <c r="B183" s="17"/>
      <c r="C183" s="17"/>
      <c r="D183" s="17"/>
      <c r="E183" s="17"/>
      <c r="F183" s="17"/>
      <c r="G183" s="17"/>
      <c r="H183" s="16"/>
      <c r="I183" s="16"/>
      <c r="J183" s="16"/>
      <c r="K183" s="16"/>
      <c r="L183" s="16"/>
      <c r="M183" s="16"/>
    </row>
    <row r="184" spans="1:13" x14ac:dyDescent="0.25">
      <c r="A184" s="18" t="s">
        <v>16</v>
      </c>
      <c r="B184" s="17"/>
      <c r="C184" s="17"/>
      <c r="D184" s="17"/>
      <c r="E184" s="17"/>
      <c r="F184" s="17"/>
      <c r="G184" s="17"/>
      <c r="H184" s="16"/>
      <c r="I184" s="16"/>
      <c r="J184" s="16"/>
      <c r="K184" s="16"/>
      <c r="L184" s="16"/>
      <c r="M184" s="16"/>
    </row>
    <row r="185" spans="1:13" x14ac:dyDescent="0.25">
      <c r="A185" s="17" t="s">
        <v>15</v>
      </c>
      <c r="B185" s="17"/>
      <c r="C185" s="17"/>
      <c r="D185" s="17"/>
      <c r="E185" s="17"/>
      <c r="F185" s="17"/>
      <c r="G185" s="17"/>
      <c r="H185" s="16"/>
      <c r="I185" s="16"/>
      <c r="J185" s="16"/>
      <c r="K185" s="16"/>
      <c r="L185" s="16"/>
      <c r="M185" s="16"/>
    </row>
    <row r="186" spans="1:13" x14ac:dyDescent="0.25">
      <c r="A186" s="38" t="s">
        <v>13</v>
      </c>
      <c r="B186" s="38"/>
      <c r="C186" s="38"/>
      <c r="D186" s="38"/>
      <c r="E186" s="38"/>
      <c r="F186" s="38"/>
      <c r="G186" s="38"/>
      <c r="H186" s="16"/>
      <c r="I186" s="16"/>
      <c r="J186" s="16"/>
      <c r="K186" s="16"/>
      <c r="L186" s="16"/>
      <c r="M186" s="16"/>
    </row>
    <row r="187" spans="1:13" x14ac:dyDescent="0.25">
      <c r="A187" s="38"/>
      <c r="B187" s="38"/>
      <c r="C187" s="38"/>
      <c r="D187" s="38"/>
      <c r="E187" s="38"/>
      <c r="F187" s="38"/>
      <c r="G187" s="38"/>
      <c r="H187" s="16"/>
      <c r="I187" s="16"/>
      <c r="J187" s="16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6"/>
      <c r="G189" s="47" t="s">
        <v>117</v>
      </c>
      <c r="H189" s="47"/>
      <c r="I189" s="47"/>
      <c r="J189" s="47"/>
      <c r="K189" s="47"/>
      <c r="L189" s="47"/>
      <c r="M189" s="47"/>
    </row>
    <row r="190" spans="1:13" x14ac:dyDescent="0.25">
      <c r="A190" s="16"/>
      <c r="B190" s="16"/>
      <c r="C190" s="16"/>
      <c r="D190" s="16"/>
      <c r="E190" s="16"/>
      <c r="F190" s="16"/>
      <c r="G190" s="50" t="s">
        <v>66</v>
      </c>
      <c r="H190" s="50"/>
      <c r="I190" s="50" t="s">
        <v>67</v>
      </c>
      <c r="J190" s="51" t="s">
        <v>76</v>
      </c>
      <c r="K190" s="51" t="s">
        <v>71</v>
      </c>
      <c r="L190" s="51"/>
      <c r="M190" s="50" t="s">
        <v>68</v>
      </c>
    </row>
    <row r="191" spans="1:13" x14ac:dyDescent="0.25">
      <c r="A191" s="16"/>
      <c r="B191" s="25" t="s">
        <v>32</v>
      </c>
      <c r="C191" s="25"/>
      <c r="D191" s="25"/>
      <c r="E191" s="25"/>
      <c r="F191" s="16"/>
      <c r="G191" s="50"/>
      <c r="H191" s="50"/>
      <c r="I191" s="50"/>
      <c r="J191" s="51"/>
      <c r="K191" s="51"/>
      <c r="L191" s="51"/>
      <c r="M191" s="50"/>
    </row>
    <row r="192" spans="1:13" x14ac:dyDescent="0.25">
      <c r="A192" s="16"/>
      <c r="B192" s="26" t="s">
        <v>0</v>
      </c>
      <c r="C192" s="27" t="s">
        <v>42</v>
      </c>
      <c r="D192" s="27" t="s">
        <v>1</v>
      </c>
      <c r="E192" s="27" t="s">
        <v>43</v>
      </c>
      <c r="F192" s="16"/>
      <c r="G192" s="48" t="s">
        <v>104</v>
      </c>
      <c r="H192" s="48"/>
      <c r="I192" s="49" t="s">
        <v>110</v>
      </c>
      <c r="J192" s="52">
        <f>L60</f>
        <v>6686.5096974000007</v>
      </c>
      <c r="K192" s="48">
        <v>6.2</v>
      </c>
      <c r="L192" s="48"/>
      <c r="M192" s="49">
        <f>J192/K192</f>
        <v>1078.4693060322581</v>
      </c>
    </row>
    <row r="193" spans="1:13" x14ac:dyDescent="0.25">
      <c r="A193" s="16"/>
      <c r="B193" s="26"/>
      <c r="C193" s="27"/>
      <c r="D193" s="27"/>
      <c r="E193" s="27"/>
      <c r="F193" s="16"/>
      <c r="G193" s="48" t="s">
        <v>105</v>
      </c>
      <c r="H193" s="48"/>
      <c r="I193" s="49" t="s">
        <v>111</v>
      </c>
      <c r="J193" s="52">
        <f>L98</f>
        <v>4684.1392519999999</v>
      </c>
      <c r="K193" s="48">
        <v>5.2</v>
      </c>
      <c r="L193" s="48"/>
      <c r="M193" s="49">
        <f>J193/K193</f>
        <v>900.79600999999991</v>
      </c>
    </row>
    <row r="194" spans="1:13" x14ac:dyDescent="0.25">
      <c r="A194" s="16"/>
      <c r="B194" s="28" t="s">
        <v>24</v>
      </c>
      <c r="C194" s="29">
        <v>2000</v>
      </c>
      <c r="D194" s="29">
        <v>0.05</v>
      </c>
      <c r="E194" s="29">
        <f>D194*C194</f>
        <v>100</v>
      </c>
      <c r="F194" s="16"/>
      <c r="G194" s="48" t="s">
        <v>106</v>
      </c>
      <c r="H194" s="48"/>
      <c r="I194" s="49" t="s">
        <v>112</v>
      </c>
      <c r="J194" s="52">
        <f>L104</f>
        <v>2913.6772999999994</v>
      </c>
      <c r="K194" s="48">
        <v>4.0999999999999996</v>
      </c>
      <c r="L194" s="48"/>
      <c r="M194" s="49">
        <f>J194/K194</f>
        <v>710.65299999999991</v>
      </c>
    </row>
    <row r="195" spans="1:13" x14ac:dyDescent="0.25">
      <c r="A195" s="16"/>
      <c r="B195" s="28"/>
      <c r="C195" s="29"/>
      <c r="D195" s="29"/>
      <c r="E195" s="29"/>
      <c r="F195" s="16"/>
      <c r="G195" s="48" t="s">
        <v>107</v>
      </c>
      <c r="H195" s="48"/>
      <c r="I195" s="49" t="s">
        <v>113</v>
      </c>
      <c r="J195" s="52">
        <f>L108</f>
        <v>693.31999999999994</v>
      </c>
      <c r="K195" s="48">
        <v>2</v>
      </c>
      <c r="L195" s="48"/>
      <c r="M195" s="49">
        <f t="shared" ref="M195:M197" si="1">J195/K195</f>
        <v>346.65999999999997</v>
      </c>
    </row>
    <row r="196" spans="1:13" x14ac:dyDescent="0.25">
      <c r="A196" s="16"/>
      <c r="B196" s="30" t="s">
        <v>27</v>
      </c>
      <c r="C196" s="30" t="s">
        <v>22</v>
      </c>
      <c r="D196" s="30" t="s">
        <v>22</v>
      </c>
      <c r="E196" s="30">
        <v>262.5</v>
      </c>
      <c r="F196" s="16"/>
      <c r="G196" s="48" t="s">
        <v>108</v>
      </c>
      <c r="H196" s="48"/>
      <c r="I196" s="49" t="s">
        <v>114</v>
      </c>
      <c r="J196" s="52">
        <f>L108</f>
        <v>693.31999999999994</v>
      </c>
      <c r="K196" s="48">
        <v>2</v>
      </c>
      <c r="L196" s="48"/>
      <c r="M196" s="49">
        <f t="shared" si="1"/>
        <v>346.65999999999997</v>
      </c>
    </row>
    <row r="197" spans="1:13" x14ac:dyDescent="0.25">
      <c r="A197" s="16"/>
      <c r="B197" s="28" t="s">
        <v>23</v>
      </c>
      <c r="C197" s="29">
        <v>156.80000000000001</v>
      </c>
      <c r="D197" s="29">
        <v>0.16</v>
      </c>
      <c r="E197" s="31">
        <f>D197*C197</f>
        <v>25.088000000000001</v>
      </c>
      <c r="F197" s="16"/>
      <c r="G197" s="48" t="s">
        <v>109</v>
      </c>
      <c r="H197" s="48"/>
      <c r="I197" s="49" t="s">
        <v>115</v>
      </c>
      <c r="J197" s="52">
        <f>L113</f>
        <v>3130.7557919999999</v>
      </c>
      <c r="K197" s="48">
        <v>4.25</v>
      </c>
      <c r="L197" s="48"/>
      <c r="M197" s="49">
        <f t="shared" si="1"/>
        <v>736.64842164705885</v>
      </c>
    </row>
    <row r="198" spans="1:13" x14ac:dyDescent="0.25">
      <c r="A198" s="16"/>
      <c r="B198" s="28"/>
      <c r="C198" s="29"/>
      <c r="D198" s="29"/>
      <c r="E198" s="32"/>
      <c r="F198" s="16"/>
      <c r="G198" s="16"/>
      <c r="H198" s="16"/>
      <c r="I198" s="16"/>
      <c r="J198" s="16"/>
      <c r="K198" s="16"/>
      <c r="L198" s="16"/>
      <c r="M198" s="16"/>
    </row>
    <row r="199" spans="1:13" x14ac:dyDescent="0.25">
      <c r="A199" s="16"/>
      <c r="B199" s="30" t="s">
        <v>25</v>
      </c>
      <c r="C199" s="30">
        <v>1800</v>
      </c>
      <c r="D199" s="30">
        <v>4.0000000000000001E-3</v>
      </c>
      <c r="E199" s="30">
        <f>D199*C199</f>
        <v>7.2</v>
      </c>
      <c r="F199" s="16"/>
      <c r="G199" s="16"/>
      <c r="H199" s="16"/>
      <c r="I199" s="16"/>
      <c r="J199" s="16"/>
      <c r="K199" s="16"/>
      <c r="L199" s="16"/>
      <c r="M199" s="16"/>
    </row>
    <row r="200" spans="1:13" x14ac:dyDescent="0.25">
      <c r="A200" s="16"/>
      <c r="B200" s="30" t="s">
        <v>26</v>
      </c>
      <c r="C200" s="30" t="s">
        <v>22</v>
      </c>
      <c r="D200" s="30" t="s">
        <v>22</v>
      </c>
      <c r="E200" s="30">
        <v>35</v>
      </c>
      <c r="F200" s="16"/>
      <c r="G200" s="16"/>
      <c r="H200" s="16"/>
      <c r="I200" s="16"/>
      <c r="J200" s="16"/>
      <c r="K200" s="16"/>
      <c r="L200" s="16"/>
      <c r="M200" s="16"/>
    </row>
    <row r="201" spans="1:13" x14ac:dyDescent="0.25">
      <c r="A201" s="16"/>
      <c r="B201" s="30" t="s">
        <v>30</v>
      </c>
      <c r="C201" s="30">
        <v>1500</v>
      </c>
      <c r="D201" s="30">
        <v>2E-3</v>
      </c>
      <c r="E201" s="30">
        <f>D201*C201</f>
        <v>3</v>
      </c>
      <c r="F201" s="16"/>
      <c r="G201" s="16"/>
      <c r="H201" s="16"/>
      <c r="I201" s="16"/>
      <c r="J201" s="16"/>
      <c r="K201" s="16"/>
      <c r="L201" s="16"/>
      <c r="M201" s="16"/>
    </row>
    <row r="202" spans="1:13" x14ac:dyDescent="0.25">
      <c r="A202" s="16"/>
      <c r="B202" s="30" t="s">
        <v>29</v>
      </c>
      <c r="C202" s="30" t="s">
        <v>22</v>
      </c>
      <c r="D202" s="30" t="s">
        <v>22</v>
      </c>
      <c r="E202" s="30">
        <v>0.97</v>
      </c>
      <c r="F202" s="16"/>
      <c r="G202" s="16"/>
      <c r="H202" s="16"/>
      <c r="I202" s="16"/>
      <c r="J202" s="16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1:13" x14ac:dyDescent="0.25">
      <c r="A204" s="16"/>
      <c r="B204" s="34"/>
      <c r="C204" s="34"/>
      <c r="D204" s="35" t="s">
        <v>8</v>
      </c>
      <c r="E204" s="36">
        <f>SUM(E194:E202)</f>
        <v>433.75800000000004</v>
      </c>
      <c r="F204" s="16"/>
      <c r="G204" s="16"/>
      <c r="H204" s="16"/>
      <c r="I204" s="16"/>
      <c r="J204" s="16"/>
      <c r="K204" s="16"/>
      <c r="L204" s="16"/>
      <c r="M204" s="16"/>
    </row>
    <row r="205" spans="1:13" x14ac:dyDescent="0.25">
      <c r="A205" s="16"/>
      <c r="B205" s="6"/>
      <c r="C205" s="6"/>
      <c r="D205" s="39"/>
      <c r="E205" s="40"/>
      <c r="F205" s="16"/>
      <c r="G205" s="16"/>
      <c r="H205" s="16"/>
      <c r="I205" s="16"/>
      <c r="J205" s="16"/>
      <c r="K205" s="16"/>
      <c r="L205" s="16"/>
      <c r="M205" s="16"/>
    </row>
    <row r="206" spans="1:13" x14ac:dyDescent="0.25">
      <c r="A206" s="16"/>
      <c r="B206" s="6"/>
      <c r="C206" s="6"/>
      <c r="D206" s="6"/>
      <c r="E206" s="6"/>
      <c r="F206" s="16"/>
      <c r="G206" s="16"/>
      <c r="H206" s="16"/>
      <c r="I206" s="16"/>
      <c r="J206" s="16"/>
      <c r="K206" s="16"/>
      <c r="L206" s="16"/>
      <c r="M206" s="16"/>
    </row>
    <row r="207" spans="1:13" x14ac:dyDescent="0.25">
      <c r="A207" s="16"/>
      <c r="B207" s="6"/>
      <c r="C207" s="6"/>
      <c r="D207" s="14" t="s">
        <v>19</v>
      </c>
      <c r="E207" s="37">
        <f>(E204)</f>
        <v>433.75800000000004</v>
      </c>
      <c r="F207" s="16"/>
      <c r="G207" s="16"/>
      <c r="H207" s="16"/>
      <c r="I207" s="16"/>
      <c r="J207" s="16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1:13" x14ac:dyDescent="0.25">
      <c r="A224" s="17" t="str">
        <f>A180</f>
        <v>*ENLACES PARA PESOS ESPECÍFICOS Y CARGAS VIVAS.</v>
      </c>
      <c r="B224" s="17"/>
      <c r="C224" s="17"/>
      <c r="D224" s="17"/>
      <c r="E224" s="17"/>
      <c r="F224" s="17"/>
      <c r="G224" s="17"/>
      <c r="H224" s="16"/>
      <c r="I224" s="16"/>
      <c r="J224" s="16"/>
      <c r="K224" s="16"/>
      <c r="L224" s="16"/>
      <c r="M224" s="16"/>
    </row>
    <row r="225" spans="1:13" ht="15" customHeight="1" x14ac:dyDescent="0.25">
      <c r="A225" s="38" t="s">
        <v>13</v>
      </c>
      <c r="B225" s="38"/>
      <c r="C225" s="38"/>
      <c r="D225" s="38"/>
      <c r="E225" s="38"/>
      <c r="F225" s="38"/>
      <c r="G225" s="38"/>
      <c r="H225" s="16"/>
      <c r="I225" s="16"/>
      <c r="J225" s="16"/>
      <c r="K225" s="16"/>
      <c r="L225" s="16"/>
      <c r="M225" s="16"/>
    </row>
    <row r="226" spans="1:13" x14ac:dyDescent="0.25">
      <c r="A226" s="38"/>
      <c r="B226" s="38"/>
      <c r="C226" s="38"/>
      <c r="D226" s="38"/>
      <c r="E226" s="38"/>
      <c r="F226" s="38"/>
      <c r="G226" s="38"/>
      <c r="H226" s="16"/>
      <c r="I226" s="16"/>
      <c r="J226" s="16"/>
      <c r="K226" s="16"/>
      <c r="L226" s="16"/>
      <c r="M226" s="16"/>
    </row>
    <row r="227" spans="1:13" x14ac:dyDescent="0.25">
      <c r="A227" s="18" t="s">
        <v>17</v>
      </c>
      <c r="B227" s="18"/>
      <c r="C227" s="18"/>
      <c r="D227" s="18"/>
      <c r="E227" s="18"/>
      <c r="F227" s="18"/>
      <c r="G227" s="18"/>
      <c r="H227" s="16"/>
      <c r="I227" s="16"/>
      <c r="J227" s="16"/>
      <c r="K227" s="16"/>
      <c r="L227" s="16"/>
      <c r="M227" s="16"/>
    </row>
    <row r="228" spans="1:13" x14ac:dyDescent="0.25">
      <c r="A228" s="18" t="s">
        <v>16</v>
      </c>
      <c r="B228" s="18"/>
      <c r="C228" s="18"/>
      <c r="D228" s="18"/>
      <c r="E228" s="18"/>
      <c r="F228" s="18"/>
      <c r="G228" s="18"/>
      <c r="H228" s="16"/>
      <c r="I228" s="16"/>
      <c r="J228" s="16"/>
      <c r="K228" s="16"/>
      <c r="L228" s="16"/>
      <c r="M228" s="16"/>
    </row>
    <row r="229" spans="1:13" x14ac:dyDescent="0.25">
      <c r="A229" s="17" t="s">
        <v>15</v>
      </c>
      <c r="B229" s="17"/>
      <c r="C229" s="17"/>
      <c r="D229" s="17"/>
      <c r="E229" s="17"/>
      <c r="F229" s="17"/>
      <c r="G229" s="17"/>
      <c r="H229" s="16"/>
      <c r="I229" s="16"/>
      <c r="J229" s="16"/>
      <c r="K229" s="16"/>
      <c r="L229" s="16"/>
      <c r="M229" s="16"/>
    </row>
    <row r="230" spans="1:13" ht="15" customHeight="1" x14ac:dyDescent="0.25">
      <c r="A230" s="38" t="s">
        <v>13</v>
      </c>
      <c r="B230" s="38"/>
      <c r="C230" s="38"/>
      <c r="D230" s="38"/>
      <c r="E230" s="38"/>
      <c r="F230" s="38"/>
      <c r="G230" s="38"/>
      <c r="H230" s="16"/>
      <c r="I230" s="16"/>
      <c r="J230" s="16"/>
      <c r="K230" s="16"/>
      <c r="L230" s="16"/>
      <c r="M230" s="16"/>
    </row>
    <row r="231" spans="1:13" x14ac:dyDescent="0.25">
      <c r="A231" s="38"/>
      <c r="B231" s="38"/>
      <c r="C231" s="38"/>
      <c r="D231" s="38"/>
      <c r="E231" s="38"/>
      <c r="F231" s="38"/>
      <c r="G231" s="38"/>
      <c r="H231" s="16"/>
      <c r="I231" s="16"/>
      <c r="J231" s="16"/>
      <c r="K231" s="16"/>
      <c r="L231" s="16"/>
      <c r="M231" s="16"/>
    </row>
    <row r="232" spans="1:13" x14ac:dyDescent="0.25">
      <c r="A232" s="18" t="s">
        <v>33</v>
      </c>
      <c r="B232" s="17"/>
      <c r="C232" s="17"/>
      <c r="D232" s="17"/>
      <c r="E232" s="17"/>
      <c r="F232" s="17"/>
      <c r="G232" s="17"/>
      <c r="H232" s="16"/>
      <c r="I232" s="16"/>
      <c r="J232" s="16"/>
      <c r="K232" s="16"/>
      <c r="L232" s="16"/>
      <c r="M232" s="16"/>
    </row>
    <row r="233" spans="1:13" x14ac:dyDescent="0.25">
      <c r="A233" s="18" t="s">
        <v>34</v>
      </c>
      <c r="B233" s="17"/>
      <c r="C233" s="17"/>
      <c r="D233" s="17"/>
      <c r="E233" s="17"/>
      <c r="F233" s="17"/>
      <c r="G233" s="17"/>
      <c r="H233" s="16"/>
      <c r="I233" s="16"/>
      <c r="J233" s="16"/>
      <c r="K233" s="16"/>
      <c r="L233" s="16"/>
      <c r="M233" s="16"/>
    </row>
    <row r="234" spans="1:13" ht="15" customHeight="1" x14ac:dyDescent="0.25">
      <c r="A234" s="38" t="s">
        <v>31</v>
      </c>
      <c r="B234" s="38"/>
      <c r="C234" s="38"/>
      <c r="D234" s="38"/>
      <c r="E234" s="38"/>
      <c r="F234" s="38"/>
      <c r="G234" s="38"/>
      <c r="H234" s="16"/>
      <c r="I234" s="16"/>
      <c r="J234" s="16"/>
      <c r="K234" s="16"/>
      <c r="L234" s="16"/>
      <c r="M234" s="16"/>
    </row>
  </sheetData>
  <mergeCells count="167">
    <mergeCell ref="G195:H195"/>
    <mergeCell ref="K195:L195"/>
    <mergeCell ref="G196:H196"/>
    <mergeCell ref="K196:L196"/>
    <mergeCell ref="G197:H197"/>
    <mergeCell ref="K197:L197"/>
    <mergeCell ref="G192:H192"/>
    <mergeCell ref="K192:L192"/>
    <mergeCell ref="G193:H193"/>
    <mergeCell ref="K193:L193"/>
    <mergeCell ref="G194:H194"/>
    <mergeCell ref="K194:L194"/>
    <mergeCell ref="G189:M189"/>
    <mergeCell ref="G190:H191"/>
    <mergeCell ref="I190:I191"/>
    <mergeCell ref="J190:J191"/>
    <mergeCell ref="K190:L191"/>
    <mergeCell ref="M190:M191"/>
    <mergeCell ref="K155:L155"/>
    <mergeCell ref="K156:L156"/>
    <mergeCell ref="K157:L157"/>
    <mergeCell ref="K158:L158"/>
    <mergeCell ref="K159:L159"/>
    <mergeCell ref="G155:H155"/>
    <mergeCell ref="G156:H156"/>
    <mergeCell ref="G157:H157"/>
    <mergeCell ref="G158:H158"/>
    <mergeCell ref="G159:H159"/>
    <mergeCell ref="G151:H151"/>
    <mergeCell ref="G152:H152"/>
    <mergeCell ref="G153:H153"/>
    <mergeCell ref="G154:H154"/>
    <mergeCell ref="K144:L144"/>
    <mergeCell ref="K145:L145"/>
    <mergeCell ref="K146:L146"/>
    <mergeCell ref="K147:L147"/>
    <mergeCell ref="K148:L148"/>
    <mergeCell ref="K149:L149"/>
    <mergeCell ref="K150:L150"/>
    <mergeCell ref="K151:L151"/>
    <mergeCell ref="K152:L152"/>
    <mergeCell ref="K153:L153"/>
    <mergeCell ref="K154:L154"/>
    <mergeCell ref="G146:H146"/>
    <mergeCell ref="G147:H147"/>
    <mergeCell ref="G148:H148"/>
    <mergeCell ref="G149:H149"/>
    <mergeCell ref="G150:H150"/>
    <mergeCell ref="G141:M141"/>
    <mergeCell ref="G144:H144"/>
    <mergeCell ref="G145:H145"/>
    <mergeCell ref="J142:J143"/>
    <mergeCell ref="I142:I143"/>
    <mergeCell ref="G142:H143"/>
    <mergeCell ref="K142:L143"/>
    <mergeCell ref="M142:M143"/>
    <mergeCell ref="A5:G45"/>
    <mergeCell ref="H95:M95"/>
    <mergeCell ref="I96:L96"/>
    <mergeCell ref="H100:M100"/>
    <mergeCell ref="H94:M94"/>
    <mergeCell ref="A229:G229"/>
    <mergeCell ref="H53:M53"/>
    <mergeCell ref="I54:L54"/>
    <mergeCell ref="H57:M57"/>
    <mergeCell ref="I58:L58"/>
    <mergeCell ref="H61:M61"/>
    <mergeCell ref="I62:L62"/>
    <mergeCell ref="H65:M65"/>
    <mergeCell ref="I66:L66"/>
    <mergeCell ref="I101:L101"/>
    <mergeCell ref="H105:M105"/>
    <mergeCell ref="I106:L106"/>
    <mergeCell ref="H110:M110"/>
    <mergeCell ref="I111:L111"/>
    <mergeCell ref="A230:G231"/>
    <mergeCell ref="A234:G234"/>
    <mergeCell ref="A232:G232"/>
    <mergeCell ref="A233:G233"/>
    <mergeCell ref="B194:B195"/>
    <mergeCell ref="C194:C195"/>
    <mergeCell ref="D194:D195"/>
    <mergeCell ref="E194:E195"/>
    <mergeCell ref="B197:B198"/>
    <mergeCell ref="C197:C198"/>
    <mergeCell ref="D197:D198"/>
    <mergeCell ref="E197:E198"/>
    <mergeCell ref="A227:G227"/>
    <mergeCell ref="A224:G224"/>
    <mergeCell ref="A225:G226"/>
    <mergeCell ref="A228:G228"/>
    <mergeCell ref="B191:E191"/>
    <mergeCell ref="B192:B193"/>
    <mergeCell ref="C192:C193"/>
    <mergeCell ref="D192:D193"/>
    <mergeCell ref="E192:E193"/>
    <mergeCell ref="H48:M48"/>
    <mergeCell ref="H49:M49"/>
    <mergeCell ref="I50:L50"/>
    <mergeCell ref="C97:C98"/>
    <mergeCell ref="D97:D98"/>
    <mergeCell ref="E97:E98"/>
    <mergeCell ref="F97:F98"/>
    <mergeCell ref="B49:F49"/>
    <mergeCell ref="B52:B53"/>
    <mergeCell ref="C52:C53"/>
    <mergeCell ref="D52:D53"/>
    <mergeCell ref="E52:E53"/>
    <mergeCell ref="F52:F53"/>
    <mergeCell ref="B50:B51"/>
    <mergeCell ref="C50:C51"/>
    <mergeCell ref="D50:D51"/>
    <mergeCell ref="E50:E51"/>
    <mergeCell ref="F50:F51"/>
    <mergeCell ref="A186:G187"/>
    <mergeCell ref="A4:G4"/>
    <mergeCell ref="B146:B147"/>
    <mergeCell ref="C146:C147"/>
    <mergeCell ref="D146:D147"/>
    <mergeCell ref="E146:E147"/>
    <mergeCell ref="B149:B150"/>
    <mergeCell ref="C149:C150"/>
    <mergeCell ref="D149:D150"/>
    <mergeCell ref="E149:E150"/>
    <mergeCell ref="B135:F135"/>
    <mergeCell ref="A136:G136"/>
    <mergeCell ref="B143:E143"/>
    <mergeCell ref="B144:B145"/>
    <mergeCell ref="C144:C145"/>
    <mergeCell ref="D144:D145"/>
    <mergeCell ref="A185:G185"/>
    <mergeCell ref="A184:G184"/>
    <mergeCell ref="A183:G183"/>
    <mergeCell ref="A181:G182"/>
    <mergeCell ref="A180:G180"/>
    <mergeCell ref="E144:E145"/>
    <mergeCell ref="B99:B100"/>
    <mergeCell ref="C99:C100"/>
    <mergeCell ref="D99:D100"/>
    <mergeCell ref="E99:E100"/>
    <mergeCell ref="F99:F100"/>
    <mergeCell ref="A89:G89"/>
    <mergeCell ref="B88:F88"/>
    <mergeCell ref="B96:F96"/>
    <mergeCell ref="B97:B98"/>
    <mergeCell ref="B59:F59"/>
    <mergeCell ref="B60:B61"/>
    <mergeCell ref="C60:C61"/>
    <mergeCell ref="D60:D61"/>
    <mergeCell ref="E60:E61"/>
    <mergeCell ref="F60:F61"/>
    <mergeCell ref="B62:B63"/>
    <mergeCell ref="C62:C63"/>
    <mergeCell ref="D62:D63"/>
    <mergeCell ref="E62:E63"/>
    <mergeCell ref="F62:F63"/>
    <mergeCell ref="B105:F105"/>
    <mergeCell ref="B106:B107"/>
    <mergeCell ref="C106:C107"/>
    <mergeCell ref="D106:D107"/>
    <mergeCell ref="E106:E107"/>
    <mergeCell ref="F106:F107"/>
    <mergeCell ref="B108:B109"/>
    <mergeCell ref="C108:C109"/>
    <mergeCell ref="D108:D109"/>
    <mergeCell ref="E108:E109"/>
    <mergeCell ref="F108:F109"/>
  </mergeCells>
  <phoneticPr fontId="10" type="noConversion"/>
  <hyperlinks>
    <hyperlink ref="A89" r:id="rId1" location="inicio" xr:uid="{98D19975-F205-4D0A-8719-E2389B662A77}"/>
    <hyperlink ref="A136" r:id="rId2" location="inicio" xr:uid="{6DFA9448-6542-48F8-B3E7-111ED0AE0643}"/>
    <hyperlink ref="A186" r:id="rId3" xr:uid="{0F57B77E-5F07-4CF6-BE60-517D223832BF}"/>
    <hyperlink ref="A184" r:id="rId4" xr:uid="{3639540F-702B-42C4-B86C-C980A8B97F8E}"/>
    <hyperlink ref="A183" r:id="rId5" location="otros" xr:uid="{B168CAA5-4B4D-4362-AC0C-6FA1C30F1893}"/>
    <hyperlink ref="A181" r:id="rId6" xr:uid="{4BE75F6D-1091-419A-AC41-1BCBAA2073E5}"/>
    <hyperlink ref="A234" r:id="rId7" xr:uid="{3B8CC275-0828-42FD-B323-288F1F3709CE}"/>
    <hyperlink ref="A230" r:id="rId8" xr:uid="{7D81DADD-FC79-4A83-8258-D1223E212B9E}"/>
    <hyperlink ref="A228" r:id="rId9" xr:uid="{8B97D134-288A-4EC0-AA6B-72CD205E8647}"/>
    <hyperlink ref="A227" r:id="rId10" location="otros" xr:uid="{E07D55DC-9612-46E5-9AE9-F04A21ACF33A}"/>
    <hyperlink ref="A225" r:id="rId11" xr:uid="{BCFA7C85-FF6C-42A4-9E0F-ECAE5CC54319}"/>
    <hyperlink ref="A232" r:id="rId12" xr:uid="{E00A7C24-9CD0-4C53-8618-D779DA21A118}"/>
    <hyperlink ref="A233" r:id="rId13" xr:uid="{6E94C0B0-3D72-41DC-94B2-B6F23486EA2D}"/>
  </hyperlinks>
  <pageMargins left="0.7" right="0.7" top="0.75" bottom="0.75" header="0.3" footer="0.3"/>
  <pageSetup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Hoja1!_Hlk24290080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Jassiel González</dc:creator>
  <cp:lastModifiedBy>Jassiel González</cp:lastModifiedBy>
  <cp:lastPrinted>2020-06-10T21:01:30Z</cp:lastPrinted>
  <dcterms:created xsi:type="dcterms:W3CDTF">2020-05-27T16:03:52Z</dcterms:created>
  <dcterms:modified xsi:type="dcterms:W3CDTF">2020-06-11T07:23:29Z</dcterms:modified>
</cp:coreProperties>
</file>